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fs1\homefolder$\Andrej_Nabava\NABAVA 2026\42-2026-N - POSTUPAK ADAPTACIJE PROSTORA DOMA ZDRAVLJA VARAŽDINSKE ŽUPANIJE RANE INTERVENCIJE U DJETINJSTVU - jednostavna nabava\"/>
    </mc:Choice>
  </mc:AlternateContent>
  <xr:revisionPtr revIDLastSave="0" documentId="13_ncr:1_{626F6BDA-D96B-4FD8-BDF8-83F3F265DB12}" xr6:coauthVersionLast="47" xr6:coauthVersionMax="47" xr10:uidLastSave="{00000000-0000-0000-0000-000000000000}"/>
  <bookViews>
    <workbookView xWindow="-120" yWindow="-120" windowWidth="29040" windowHeight="17520" xr2:uid="{00000000-000D-0000-FFFF-FFFF00000000}"/>
  </bookViews>
  <sheets>
    <sheet name="Table 1" sheetId="1" r:id="rId1"/>
  </sheets>
  <calcPr calcId="181029"/>
</workbook>
</file>

<file path=xl/calcChain.xml><?xml version="1.0" encoding="utf-8"?>
<calcChain xmlns="http://schemas.openxmlformats.org/spreadsheetml/2006/main">
  <c r="F133" i="1" l="1"/>
  <c r="F100" i="1"/>
  <c r="F129" i="1"/>
  <c r="F130" i="1"/>
  <c r="F131" i="1"/>
  <c r="F128" i="1"/>
  <c r="F121" i="1"/>
  <c r="F122" i="1"/>
  <c r="F123" i="1"/>
  <c r="F124" i="1"/>
  <c r="F125" i="1"/>
  <c r="F120" i="1"/>
  <c r="F106" i="1"/>
  <c r="F107" i="1"/>
  <c r="F108" i="1"/>
  <c r="F109" i="1"/>
  <c r="F110" i="1"/>
  <c r="F111" i="1"/>
  <c r="F112" i="1"/>
  <c r="F113" i="1"/>
  <c r="F114" i="1"/>
  <c r="F115" i="1"/>
  <c r="F116" i="1"/>
  <c r="F117" i="1"/>
  <c r="F118" i="1"/>
  <c r="F105" i="1"/>
  <c r="F94" i="1"/>
  <c r="F89" i="1"/>
  <c r="F84" i="1"/>
  <c r="F78" i="1"/>
  <c r="F71" i="1"/>
  <c r="F66" i="1"/>
  <c r="F61" i="1"/>
  <c r="F56" i="1"/>
  <c r="F34" i="1"/>
  <c r="F35" i="1"/>
  <c r="F33" i="1"/>
  <c r="F49" i="1"/>
  <c r="F50" i="1"/>
  <c r="F51" i="1"/>
  <c r="F48" i="1"/>
  <c r="F46" i="1"/>
  <c r="F45" i="1"/>
  <c r="F38" i="1"/>
  <c r="F39" i="1"/>
  <c r="F40" i="1"/>
  <c r="F41" i="1"/>
  <c r="F42" i="1"/>
  <c r="F43" i="1"/>
  <c r="F37" i="1"/>
  <c r="F31" i="1"/>
  <c r="F30" i="1"/>
  <c r="F29" i="1"/>
  <c r="F28" i="1"/>
  <c r="F27" i="1"/>
  <c r="F26" i="1"/>
  <c r="F25" i="1"/>
  <c r="F19" i="1"/>
  <c r="F7" i="1"/>
  <c r="F8" i="1"/>
  <c r="F9" i="1"/>
  <c r="F10" i="1"/>
  <c r="F11" i="1"/>
  <c r="F12" i="1"/>
  <c r="F13" i="1"/>
  <c r="F14" i="1"/>
  <c r="F15" i="1"/>
  <c r="F6" i="1"/>
  <c r="F138" i="1" l="1"/>
  <c r="F52" i="1"/>
  <c r="F137" i="1" s="1"/>
  <c r="F16" i="1"/>
  <c r="F136" i="1" s="1"/>
  <c r="F139" i="1" l="1"/>
  <c r="F140" i="1" l="1"/>
  <c r="F141" i="1" s="1"/>
</calcChain>
</file>

<file path=xl/sharedStrings.xml><?xml version="1.0" encoding="utf-8"?>
<sst xmlns="http://schemas.openxmlformats.org/spreadsheetml/2006/main" count="285" uniqueCount="211">
  <si>
    <r>
      <rPr>
        <b/>
        <sz val="10"/>
        <rFont val="Calibri"/>
        <family val="2"/>
      </rPr>
      <t>GRAĐEVINSKO OBRTNIČKI RADOVI</t>
    </r>
  </si>
  <si>
    <r>
      <rPr>
        <sz val="10"/>
        <rFont val="Calibri"/>
        <family val="2"/>
      </rPr>
      <t>Obrada stropa ljepilom i mrežicom (pr. 5)</t>
    </r>
  </si>
  <si>
    <r>
      <rPr>
        <sz val="10"/>
        <rFont val="Calibri"/>
        <family val="2"/>
      </rPr>
      <t>m2</t>
    </r>
  </si>
  <si>
    <r>
      <rPr>
        <sz val="10"/>
        <rFont val="Calibri"/>
        <family val="2"/>
      </rPr>
      <t>Izvedba gipskartonskog pregradnog zida ukupne debljine 12,5cm.  Nosiva konstrukcija se sastoji od jednostruke metalne potkonstrukcije od počinčanih profila    obložen dvostrano gipskartonskim pločama (2x12.5mm)  a ispuna mineralna vuna 5cm.  - SAMO RAD</t>
    </r>
  </si>
  <si>
    <r>
      <rPr>
        <sz val="10"/>
        <rFont val="Calibri"/>
        <family val="2"/>
      </rPr>
      <t>Dobava i ugradnja zidnih i podnih keramičkih pločica u WC-u po izboru Investitora. U cijeni pločice do 20,00eur/m2.</t>
    </r>
  </si>
  <si>
    <r>
      <rPr>
        <sz val="10"/>
        <rFont val="Calibri"/>
        <family val="2"/>
      </rPr>
      <t>kom</t>
    </r>
  </si>
  <si>
    <r>
      <rPr>
        <b/>
        <sz val="10"/>
        <rFont val="Calibri"/>
        <family val="2"/>
      </rPr>
      <t>GRAĐEVINSKO OBRTNIČKI UKUPNO €:</t>
    </r>
  </si>
  <si>
    <r>
      <rPr>
        <b/>
        <sz val="10"/>
        <rFont val="Calibri"/>
        <family val="2"/>
      </rPr>
      <t>ELEKTROINSTALACIJE</t>
    </r>
  </si>
  <si>
    <r>
      <rPr>
        <sz val="10"/>
        <rFont val="Calibri"/>
        <family val="2"/>
      </rPr>
      <t>Dobava, postavljanje i spajanje razdjelnika GR izvedenog kao ugradni, metalni i plastificirani razdjelnik s vratima, bravom i ključem u zaštiti IP 54, uračunato sa sljedećom opremom:</t>
    </r>
  </si>
  <si>
    <r>
      <rPr>
        <sz val="10"/>
        <rFont val="Calibri"/>
        <family val="2"/>
      </rPr>
      <t>kpl</t>
    </r>
  </si>
  <si>
    <r>
      <rPr>
        <b/>
        <sz val="10"/>
        <rFont val="Calibri"/>
        <family val="2"/>
      </rPr>
      <t xml:space="preserve">Dobava cijevi, dubljenje betona, opeke i drugih
</t>
    </r>
    <r>
      <rPr>
        <b/>
        <sz val="10"/>
        <rFont val="Calibri"/>
        <family val="2"/>
      </rPr>
      <t>materijala. (procjena dužina)</t>
    </r>
  </si>
  <si>
    <r>
      <rPr>
        <sz val="10"/>
        <rFont val="Calibri"/>
        <family val="2"/>
      </rPr>
      <t>3.1.</t>
    </r>
  </si>
  <si>
    <r>
      <rPr>
        <sz val="10"/>
        <rFont val="Calibri"/>
        <family val="2"/>
      </rPr>
      <t>Instalacijska savitljiva cijev d 32 mm</t>
    </r>
  </si>
  <si>
    <r>
      <rPr>
        <sz val="10"/>
        <rFont val="Calibri"/>
        <family val="2"/>
      </rPr>
      <t>m</t>
    </r>
  </si>
  <si>
    <r>
      <rPr>
        <sz val="10"/>
        <rFont val="Calibri"/>
        <family val="2"/>
      </rPr>
      <t>3.2.</t>
    </r>
  </si>
  <si>
    <r>
      <rPr>
        <sz val="10"/>
        <rFont val="Calibri"/>
        <family val="2"/>
      </rPr>
      <t>Instalacijska savitljiva cijev d 25 mm</t>
    </r>
  </si>
  <si>
    <r>
      <rPr>
        <sz val="10"/>
        <rFont val="Calibri"/>
        <family val="2"/>
      </rPr>
      <t>3.3.</t>
    </r>
  </si>
  <si>
    <r>
      <rPr>
        <sz val="10"/>
        <rFont val="Calibri"/>
        <family val="2"/>
      </rPr>
      <t>Instalacijska savitljiva cijev d 20 mm</t>
    </r>
  </si>
  <si>
    <r>
      <rPr>
        <b/>
        <sz val="10"/>
        <rFont val="Calibri"/>
        <family val="2"/>
      </rPr>
      <t>Kabeli i instalacijski pribor</t>
    </r>
  </si>
  <si>
    <r>
      <rPr>
        <sz val="10"/>
        <rFont val="Calibri"/>
        <family val="2"/>
      </rPr>
      <t>4.1.</t>
    </r>
  </si>
  <si>
    <r>
      <rPr>
        <sz val="10"/>
        <rFont val="Calibri"/>
        <family val="2"/>
      </rPr>
      <t>4.2.</t>
    </r>
  </si>
  <si>
    <r>
      <rPr>
        <sz val="10"/>
        <rFont val="Calibri"/>
        <family val="2"/>
      </rPr>
      <t>4.3.</t>
    </r>
  </si>
  <si>
    <r>
      <rPr>
        <sz val="10"/>
        <rFont val="Calibri"/>
        <family val="2"/>
      </rPr>
      <t>4.4.</t>
    </r>
  </si>
  <si>
    <r>
      <rPr>
        <sz val="10"/>
        <rFont val="Calibri"/>
        <family val="2"/>
      </rPr>
      <t>4.5.</t>
    </r>
  </si>
  <si>
    <r>
      <rPr>
        <sz val="10"/>
        <rFont val="Calibri"/>
        <family val="2"/>
      </rPr>
      <t>4.6.</t>
    </r>
  </si>
  <si>
    <r>
      <rPr>
        <sz val="10"/>
        <rFont val="Calibri"/>
        <family val="2"/>
      </rPr>
      <t>4.7.</t>
    </r>
  </si>
  <si>
    <r>
      <rPr>
        <b/>
        <sz val="10"/>
        <rFont val="Calibri"/>
        <family val="2"/>
      </rPr>
      <t>Izjednačenje potencijala i uzemljenje</t>
    </r>
  </si>
  <si>
    <r>
      <rPr>
        <sz val="10"/>
        <rFont val="Calibri"/>
        <family val="2"/>
      </rPr>
      <t>5.1.</t>
    </r>
  </si>
  <si>
    <r>
      <rPr>
        <sz val="10"/>
        <rFont val="Calibri"/>
        <family val="2"/>
      </rPr>
      <t>5.2.</t>
    </r>
  </si>
  <si>
    <r>
      <rPr>
        <b/>
        <sz val="10"/>
        <rFont val="Calibri"/>
        <family val="2"/>
      </rPr>
      <t>Ostali radovi</t>
    </r>
  </si>
  <si>
    <r>
      <rPr>
        <sz val="10"/>
        <rFont val="Calibri"/>
        <family val="2"/>
      </rPr>
      <t>6.1.</t>
    </r>
  </si>
  <si>
    <r>
      <rPr>
        <sz val="10"/>
        <rFont val="Calibri"/>
        <family val="2"/>
      </rPr>
      <t>6.2.</t>
    </r>
  </si>
  <si>
    <r>
      <rPr>
        <sz val="10"/>
        <rFont val="Calibri"/>
        <family val="2"/>
      </rPr>
      <t>6.3.</t>
    </r>
  </si>
  <si>
    <r>
      <rPr>
        <sz val="10"/>
        <rFont val="Calibri"/>
        <family val="2"/>
      </rPr>
      <t>6.4.</t>
    </r>
  </si>
  <si>
    <r>
      <rPr>
        <b/>
        <sz val="10"/>
        <rFont val="Calibri"/>
        <family val="2"/>
      </rPr>
      <t>ELEKTROINSTALACIJE UKUPNO €:</t>
    </r>
  </si>
  <si>
    <r>
      <rPr>
        <b/>
        <sz val="10"/>
        <rFont val="Calibri"/>
        <family val="2"/>
      </rPr>
      <t>STROJARSKE INSTALACIJE</t>
    </r>
  </si>
  <si>
    <r>
      <rPr>
        <b/>
        <sz val="10"/>
        <rFont val="Calibri"/>
        <family val="2"/>
      </rPr>
      <t>DEMONTAŽA POSTOJEĆIH INSTALACIJA</t>
    </r>
  </si>
  <si>
    <r>
      <rPr>
        <b/>
        <sz val="10"/>
        <rFont val="Calibri"/>
        <family val="2"/>
      </rPr>
      <t>DEMONTAŽA ODZRAČNOG VODA GRIJANJA</t>
    </r>
  </si>
  <si>
    <r>
      <rPr>
        <sz val="10"/>
        <rFont val="Calibri"/>
        <family val="2"/>
      </rPr>
      <t>Izvedba radova na demontaži postojećeg odzračnog voda instalacije grijanja dimenzije 1/2" u svim prostorijama obuhvata.</t>
    </r>
  </si>
  <si>
    <r>
      <rPr>
        <sz val="10"/>
        <rFont val="Calibri"/>
        <family val="2"/>
      </rPr>
      <t xml:space="preserve">Radovi uključuju rezanje, odvajanje i uklanjanje cjevovoda, demontažu odzračnih elemenata (odzračni lonac i pripadajuća armatura),
</t>
    </r>
    <r>
      <rPr>
        <sz val="10"/>
        <rFont val="Calibri"/>
        <family val="2"/>
      </rPr>
      <t xml:space="preserve">uklanjanje nosača i pričvrsnog materijala te
</t>
    </r>
    <r>
      <rPr>
        <sz val="10"/>
        <rFont val="Calibri"/>
        <family val="2"/>
      </rPr>
      <t>grubo čišćenje prostora nakon izvedbe.</t>
    </r>
  </si>
  <si>
    <r>
      <rPr>
        <sz val="10"/>
        <rFont val="Calibri"/>
        <family val="2"/>
      </rPr>
      <t xml:space="preserve">U cijenu je uključen sav potreban rad, alat i
</t>
    </r>
    <r>
      <rPr>
        <sz val="10"/>
        <rFont val="Calibri"/>
        <family val="2"/>
      </rPr>
      <t xml:space="preserve">transport demontiranog materijala unutar
</t>
    </r>
    <r>
      <rPr>
        <sz val="10"/>
        <rFont val="Calibri"/>
        <family val="2"/>
      </rPr>
      <t>gradilišta.</t>
    </r>
  </si>
  <si>
    <r>
      <rPr>
        <sz val="10"/>
        <rFont val="Calibri"/>
        <family val="2"/>
      </rPr>
      <t>Radovi se izvode prema pravilima struke.</t>
    </r>
  </si>
  <si>
    <r>
      <rPr>
        <b/>
        <sz val="10"/>
        <rFont val="Calibri"/>
        <family val="2"/>
      </rPr>
      <t>WC – KOMPLET (3 kom)</t>
    </r>
  </si>
  <si>
    <r>
      <rPr>
        <sz val="10"/>
        <rFont val="Calibri"/>
        <family val="2"/>
      </rPr>
      <t xml:space="preserve">Izvedba radova na preinaci i prilagodbi instalacija vode i odvodnje u WC prostoru u
</t>
    </r>
    <r>
      <rPr>
        <sz val="10"/>
        <rFont val="Calibri"/>
        <family val="2"/>
      </rPr>
      <t>sklopu adaptacije objekta.</t>
    </r>
  </si>
  <si>
    <r>
      <rPr>
        <b/>
        <sz val="10"/>
        <rFont val="Calibri"/>
        <family val="2"/>
      </rPr>
      <t>INVALIDSKI WC</t>
    </r>
  </si>
  <si>
    <r>
      <rPr>
        <b/>
        <sz val="10"/>
        <rFont val="Calibri"/>
        <family val="2"/>
      </rPr>
      <t>ORDINACIJE</t>
    </r>
  </si>
  <si>
    <r>
      <rPr>
        <b/>
        <sz val="10"/>
        <rFont val="Calibri"/>
        <family val="2"/>
      </rPr>
      <t>PREINAKA PRIKLJUČAKA NA RADIJATORIMA</t>
    </r>
  </si>
  <si>
    <r>
      <rPr>
        <sz val="10"/>
        <rFont val="Calibri"/>
        <family val="2"/>
      </rPr>
      <t>U cijenu je uključen sav potreban rad, materijal, alat i transport, kao i dovođenje instalacije u potpuno funkcionalno stanje uz provjeru nepropusnosti.</t>
    </r>
  </si>
  <si>
    <r>
      <rPr>
        <b/>
        <sz val="10"/>
        <rFont val="Calibri"/>
        <family val="2"/>
      </rPr>
      <t>ISPITIVANJE INSTALACIJA I PUŠTANJE U RAD</t>
    </r>
  </si>
  <si>
    <r>
      <rPr>
        <sz val="10"/>
        <rFont val="Calibri"/>
        <family val="2"/>
      </rPr>
      <t>Radovi uključuju kontrolu spojeva, provjeru nepropusnosti instalacija, funkcionalnu provjeru sustava te puštanje instalacije u rad.</t>
    </r>
  </si>
  <si>
    <r>
      <rPr>
        <b/>
        <sz val="10"/>
        <rFont val="Calibri"/>
        <family val="2"/>
      </rPr>
      <t>NABAVA I UGRADNJA SANITARIJA</t>
    </r>
  </si>
  <si>
    <r>
      <rPr>
        <sz val="10"/>
        <rFont val="Calibri"/>
        <family val="2"/>
      </rPr>
      <t>Toaletna školjka Ideal Standard</t>
    </r>
  </si>
  <si>
    <r>
      <rPr>
        <sz val="10"/>
        <rFont val="Calibri"/>
        <family val="2"/>
      </rPr>
      <t>Vodokotlić</t>
    </r>
  </si>
  <si>
    <r>
      <rPr>
        <sz val="10"/>
        <rFont val="Calibri"/>
        <family val="2"/>
      </rPr>
      <t>Toaletna daska , Soft Close</t>
    </r>
  </si>
  <si>
    <r>
      <rPr>
        <sz val="10"/>
        <rFont val="Calibri"/>
        <family val="2"/>
      </rPr>
      <t>Umivaonik na ploču/zid , 50 cm</t>
    </r>
  </si>
  <si>
    <r>
      <rPr>
        <sz val="10"/>
        <rFont val="Calibri"/>
        <family val="2"/>
      </rPr>
      <t>Miješalica za umivaonik</t>
    </r>
  </si>
  <si>
    <r>
      <rPr>
        <sz val="10"/>
        <rFont val="Calibri"/>
        <family val="2"/>
      </rPr>
      <t>Ventil kutni , 1/2"x3/8", kuglasti s filterom</t>
    </r>
  </si>
  <si>
    <r>
      <rPr>
        <sz val="10"/>
        <rFont val="Calibri"/>
        <family val="2"/>
      </rPr>
      <t>Umivaonik , 64 cm, invalidski</t>
    </r>
  </si>
  <si>
    <r>
      <rPr>
        <sz val="10"/>
        <rFont val="Calibri"/>
        <family val="2"/>
      </rPr>
      <t>Toaletna školjka medicinska , 45 cm</t>
    </r>
  </si>
  <si>
    <r>
      <rPr>
        <sz val="10"/>
        <rFont val="Calibri"/>
        <family val="2"/>
      </rPr>
      <t>Toaletna daska , bez poklopca, za invalide</t>
    </r>
  </si>
  <si>
    <r>
      <rPr>
        <sz val="10"/>
        <rFont val="Calibri"/>
        <family val="2"/>
      </rPr>
      <t>Ogledalo Clinic V, 50x70 cm, nagibno</t>
    </r>
  </si>
  <si>
    <r>
      <rPr>
        <sz val="10"/>
        <rFont val="Calibri"/>
        <family val="2"/>
      </rPr>
      <t xml:space="preserve">Rukohvat Clinic V, veliki, 73x23,5 cm,
</t>
    </r>
    <r>
      <rPr>
        <sz val="10"/>
        <rFont val="Calibri"/>
        <family val="2"/>
      </rPr>
      <t>zidni/pomični, držač papira</t>
    </r>
  </si>
  <si>
    <r>
      <rPr>
        <sz val="10"/>
        <rFont val="Calibri"/>
        <family val="2"/>
      </rPr>
      <t>Rukohvat Clinic V, 75x75 cm, 90' zid-pod</t>
    </r>
  </si>
  <si>
    <r>
      <rPr>
        <sz val="10"/>
        <rFont val="Calibri"/>
        <family val="2"/>
      </rPr>
      <t>Kupaonsko ogledalo</t>
    </r>
  </si>
  <si>
    <r>
      <rPr>
        <b/>
        <sz val="10"/>
        <rFont val="Calibri"/>
        <family val="2"/>
      </rPr>
      <t xml:space="preserve">NABAVA I UGRADNJA PLOČASTIS COMPAKT
</t>
    </r>
    <r>
      <rPr>
        <b/>
        <sz val="10"/>
        <rFont val="Calibri"/>
        <family val="2"/>
      </rPr>
      <t>RADIJATORA</t>
    </r>
  </si>
  <si>
    <r>
      <rPr>
        <sz val="10"/>
        <rFont val="Calibri"/>
        <family val="2"/>
      </rPr>
      <t>Radijator kupaonski , 1200x400 mm, 486 W</t>
    </r>
  </si>
  <si>
    <r>
      <rPr>
        <sz val="10"/>
        <rFont val="Calibri"/>
        <family val="2"/>
      </rPr>
      <t>Radijator kupaonski , 1400x400 mm, 637 W</t>
    </r>
  </si>
  <si>
    <r>
      <rPr>
        <sz val="10"/>
        <rFont val="Calibri"/>
        <family val="2"/>
      </rPr>
      <t>12.1.</t>
    </r>
  </si>
  <si>
    <r>
      <rPr>
        <sz val="10"/>
        <rFont val="Calibri"/>
        <family val="2"/>
      </rPr>
      <t>12.2.</t>
    </r>
  </si>
  <si>
    <r>
      <rPr>
        <sz val="10"/>
        <rFont val="Calibri"/>
        <family val="2"/>
      </rPr>
      <t>12.3.</t>
    </r>
  </si>
  <si>
    <r>
      <rPr>
        <sz val="10"/>
        <rFont val="Calibri"/>
        <family val="2"/>
      </rPr>
      <t xml:space="preserve">7.5m Spiro cijevi, ALU cijevi, koljena, T-komad,
</t>
    </r>
    <r>
      <rPr>
        <sz val="10"/>
        <rFont val="Calibri"/>
        <family val="2"/>
      </rPr>
      <t>spojnice i 10 obujmica</t>
    </r>
  </si>
  <si>
    <r>
      <rPr>
        <sz val="10"/>
        <rFont val="Calibri"/>
        <family val="2"/>
      </rPr>
      <t>12.4.</t>
    </r>
  </si>
  <si>
    <r>
      <rPr>
        <b/>
        <sz val="10"/>
        <rFont val="Calibri"/>
        <family val="2"/>
      </rPr>
      <t>STROJARSKE INSTALACIJE UKUPNO €:</t>
    </r>
  </si>
  <si>
    <r>
      <rPr>
        <b/>
        <sz val="14.5"/>
        <rFont val="Calibri"/>
        <family val="2"/>
      </rPr>
      <t>REKAPITULACIJA</t>
    </r>
  </si>
  <si>
    <r>
      <rPr>
        <b/>
        <sz val="10"/>
        <rFont val="Calibri"/>
        <family val="2"/>
      </rPr>
      <t>STROJASRKE INSTALACIJE</t>
    </r>
  </si>
  <si>
    <r>
      <rPr>
        <b/>
        <sz val="10"/>
        <rFont val="Calibri"/>
        <family val="2"/>
      </rPr>
      <t>UKUPNO €</t>
    </r>
  </si>
  <si>
    <r>
      <rPr>
        <b/>
        <sz val="10"/>
        <rFont val="Calibri"/>
        <family val="2"/>
      </rPr>
      <t>PDV 25% €</t>
    </r>
  </si>
  <si>
    <r>
      <rPr>
        <b/>
        <i/>
        <sz val="13"/>
        <rFont val="Calibri"/>
        <family val="2"/>
      </rPr>
      <t>SVEUKUPNO  €</t>
    </r>
  </si>
  <si>
    <t>1.1.</t>
  </si>
  <si>
    <t>2.1.</t>
  </si>
  <si>
    <t>JM</t>
  </si>
  <si>
    <t>Količina</t>
  </si>
  <si>
    <t>Cijena</t>
  </si>
  <si>
    <t>3.1.</t>
  </si>
  <si>
    <t>4.1.</t>
  </si>
  <si>
    <t>5.1.</t>
  </si>
  <si>
    <t>6.1.</t>
  </si>
  <si>
    <t>7.1.</t>
  </si>
  <si>
    <t>8.1.</t>
  </si>
  <si>
    <t>9.1.</t>
  </si>
  <si>
    <t>2.</t>
  </si>
  <si>
    <t>FID sklopka 4P 40/0,03 - kom 1</t>
  </si>
  <si>
    <t>Osigurač B10A - kom 10</t>
  </si>
  <si>
    <t>Osigurač B16A - kom 19</t>
  </si>
  <si>
    <t>Odvodnik prenapona - kom 1</t>
  </si>
  <si>
    <t>Spojni materijal - kpl 1</t>
  </si>
  <si>
    <t>kpl</t>
  </si>
  <si>
    <t>Iznos</t>
  </si>
  <si>
    <t>m2</t>
  </si>
  <si>
    <t>10.1.</t>
  </si>
  <si>
    <t>2.2.</t>
  </si>
  <si>
    <t>3.2.</t>
  </si>
  <si>
    <t>3.3.</t>
  </si>
  <si>
    <t>2.3.</t>
  </si>
  <si>
    <t>2.4.</t>
  </si>
  <si>
    <t>2.5.</t>
  </si>
  <si>
    <t>2.6.</t>
  </si>
  <si>
    <t>2.7.</t>
  </si>
  <si>
    <t>2.8.</t>
  </si>
  <si>
    <t>3.</t>
  </si>
  <si>
    <t>4.</t>
  </si>
  <si>
    <t>5.</t>
  </si>
  <si>
    <t>6.</t>
  </si>
  <si>
    <t>4.3.</t>
  </si>
  <si>
    <t>5.3.</t>
  </si>
  <si>
    <t>6.3.</t>
  </si>
  <si>
    <t>7.3.</t>
  </si>
  <si>
    <t>8.3.</t>
  </si>
  <si>
    <t>9.3.</t>
  </si>
  <si>
    <t>10.3.</t>
  </si>
  <si>
    <t>10.3.1.</t>
  </si>
  <si>
    <t>10.3.2.</t>
  </si>
  <si>
    <t>10.3.3.</t>
  </si>
  <si>
    <t>10.3.4.</t>
  </si>
  <si>
    <t>10.3.5.</t>
  </si>
  <si>
    <t>10.3.6.</t>
  </si>
  <si>
    <t>10.3.7.</t>
  </si>
  <si>
    <t>10.3.8.</t>
  </si>
  <si>
    <t>10.3.9.</t>
  </si>
  <si>
    <t>10.3.10.</t>
  </si>
  <si>
    <t>10.3.11.</t>
  </si>
  <si>
    <t>10.3.12.</t>
  </si>
  <si>
    <t>10.3.13.</t>
  </si>
  <si>
    <t>10.3.14.</t>
  </si>
  <si>
    <t>11.3.</t>
  </si>
  <si>
    <t>11.3.1.</t>
  </si>
  <si>
    <t>11.3.2.</t>
  </si>
  <si>
    <t>11.3.3.</t>
  </si>
  <si>
    <t>11.3.4.</t>
  </si>
  <si>
    <t>11.3.5.</t>
  </si>
  <si>
    <t>11.3.6.</t>
  </si>
  <si>
    <t>12.</t>
  </si>
  <si>
    <t>Dijamantno krunsko bušenje betona rupa Ø 100 mm</t>
  </si>
  <si>
    <t>1.</t>
  </si>
  <si>
    <t xml:space="preserve">EV. BR. 42/2026-N                                                                                                           TROŠKOVNIK </t>
  </si>
  <si>
    <t>OPĆI UVJETI</t>
  </si>
  <si>
    <t>R.B.</t>
  </si>
  <si>
    <t>OPIS STAVKE</t>
  </si>
  <si>
    <t>Kompletne radove treba izvesti točno prema opisu troškovnika, a u stavkama gdje nije objašnjen način rada i posebne osobine finalnog produkta, izvođač je dužan pridržavati se uobičajenog načina rada,strogo prema uputi proizvođača uvažavajući odredbe važećih standarda, uz obvezu izvedbe kvalitetnog proizvoda. Osim toga, izvođač je obvezan pridržavati se uputa po svim pitanjima koja se odnose na izbor i obradu materijala i način izvedbe pojedinih detalja sa naručiteljem, ukoliko to nije već detaljno opisano troškovnikom, a naročito u slučajevima kada se zahtjeva izvedba van propisanih standarda. Sav materijal za izgradnju mora biti kvalitetan i mora odgovarati opisu troškovnika i postojećim građevinskim propisima. U slučaju da opis pojedine stavke nije dovoljno jasan, treba se obratiti naručitelju da definira detaljnije stavku. O tome se izvođač treba informirati već prilikom sastavljanja jedinične cijene. Cijene pojedinih radova moraju sadržavati sve elemente koji određuju cijenu gotovog proizvoda, a u skladu sa odredbama troškovnika. Ako izvođač sumnja u valjanost ili kvalitetu nekog propisanog materijala i drži da za takvu izvedbu ne bi mogao preuzeti odgovornost, dužan je o tome obavijestiti naručitelja s obrazloženjem i dokumentacijom. Jedinična cijena sadrži sav potreban materijal, (osim za gips-kartonskih pregradne zidove), pribor, sav potreban rad, transport do gradilišta i na gradilištu, kao i sva sredstva zaštite na radu radnika na gradilištu. Izvođač radova je dužan zbrinuti sav otpad koji će proizaći tijekom radova. Konačnu odluku donosi naručitelj, a sve nakon proučenog prijedloga izvođača. Radovi se izvode sve do potpune funkcionalnosti po sistemu „ključ u ruke“ (osim podnih obloga izuzev sanitarnih prostorija),  za kompletne prostorije „rane intervencije u djetinjstvu “.</t>
  </si>
  <si>
    <t>Montaža  sobnih vratiju dimenzije - 100×210cm</t>
  </si>
  <si>
    <t>VENTILACIJA - IZVESTI U SANITARNIM PROSTORIMA</t>
  </si>
  <si>
    <r>
      <t>Izvedba gipskartonskog pregradnog zida  WC-a ukupne debljine 12,5cm.  Nosiva konstrukcija se sastoji od jednostruke metalne potkonstrukcije od počinčanih profila obložen dvostrano gipskartonskim pločama s vanjske strane (2x12.5mm), a s unutarnje 1x12.5mm, ispuna mineralna vuna 5cm.  - SAMO RAD (pr. 7,</t>
    </r>
    <r>
      <rPr>
        <sz val="10"/>
        <rFont val="Calibri"/>
        <family val="2"/>
      </rPr>
      <t>između 1 i 2, stubište)</t>
    </r>
  </si>
  <si>
    <t>Dobava materijala te oblaganje postojećeg zida pocinčanim profilom od 3 cm obložen jednostrano gipskartonskim pločama (1x12.5mm) (pr. 5, 3, 7)</t>
  </si>
  <si>
    <t>Izrada spuštenog GK stropa  visina spuštanja do 40 cm,  sa postavom na metalnu konstrukciju 1×GKP d-1,25mm</t>
  </si>
  <si>
    <t>Gletanje i bojanje (2×)  zidova disperzivnom bojom u svjetlom tonu</t>
  </si>
  <si>
    <t>Gletanje i bojanje (2×)  stropa disperzivnom bojom u svjetlom tonu</t>
  </si>
  <si>
    <t>Izmjera na licu mjesta, radionička izrada, doprema i montaža  sobnih vratiju dimenzije  - 100×210cm</t>
  </si>
  <si>
    <t>Dobava, montaža i spajanje dvostrukih utičnica 230 V, p/ž, sa zaštitom od jednopolnog uštekavanja, IP41, kompletno s kutijom, okvirom i nosačem</t>
  </si>
  <si>
    <t>Dobava, montaža i spajanje prekidača - obični podžbukni,  kompletno s kutijom, okvirom i nosačem</t>
  </si>
  <si>
    <t>Dobava, montaža i spajanje prekidača - izmjenični podžbukni,  kompletno s kutijom, okvirom i nosačem</t>
  </si>
  <si>
    <t>Dobava, montaža i spajanje nadgradne, stropne LED svjetiljke: LED PANEL 40W 1200x300 mm 4000lm 4000K LEDVANCE</t>
  </si>
  <si>
    <t>Dobava, montaža i spajanje nadgradne okrugle
LED svjetiljke: LED PANEL NADGRADNI 18W 3CCT OKRUGLI</t>
  </si>
  <si>
    <t>Dobava, montaža i spajanje senzora pokreta 120° s ugrađenom podesivom vremenskom zadrškom, IP65, 230 V, 10 A</t>
  </si>
  <si>
    <t>Dobava, montaža i spajanje ugradne, stropne ili zidne LED panik svjetiljke 3 W, u stalnome spoju, autonomije 3 sata, IP20, kompletno sa piktogramom smjera evakuacije</t>
  </si>
  <si>
    <t>Dobava, polaganje i spajanje dolaznog kabela FG16OR16 4x6mm2 u PVC cijevi p/ž</t>
  </si>
  <si>
    <t>Dobava, polaganje i spajanje kabela NYM-J 3x2,5 mm2 u PVC cijevi p/ž</t>
  </si>
  <si>
    <t>Dobava, polaganje i spajanje kabela NYM-J 3x1,5 mm2 u PVC cijevi p/ž</t>
  </si>
  <si>
    <t>Dobava, polaganje i spajanje kabela H07V-U (ž/z) 4 mm2 u cijevi p/ž</t>
  </si>
  <si>
    <t>Dobava, polaganje i spajanje kabela H07V-U (ž/z) 6 mm2 u cijevi p/ž</t>
  </si>
  <si>
    <t>Dobava, polaganje i spajanje kabela H07V-U (ž/z) 16 mm2 u cijevi p/ž</t>
  </si>
  <si>
    <t>Dobava potrebnog pribora i izrada jednofaznog el. izvoda</t>
  </si>
  <si>
    <t>Dobava, polaganje i spajanje sonde za uzemljenje (h=150)</t>
  </si>
  <si>
    <t>Izvedba izjednačenja potencijala u sanitarijama, kompletno s kutijom, sabirnicom,  žicom i obujmicama</t>
  </si>
  <si>
    <t>Dobava, montaža i spajanje SOS centrale koja na sebi ima svijetleću diodu promjera 20 mm te koja odaje zvučni signal nakon aktivacije centrale.</t>
  </si>
  <si>
    <t>Dobava, postavljanje i spajanje pozivnog poteznog tipkala iz sanitarija. Za uspostavu poziva u sanitarijama korisnika predviđena su ugradna podžbukna zidna pozivna tipkala pored školjki ili tuš kabina. Predviđeno tipkalo opremljeno je poteznom vrpcom za uspostavu poziva pri čemu vrpca seže do visine 50cm od poda, crvenom LED indikacijom statusa koja se uključuje uslijed uspostave poziva.
Predviđeno pozivno tipkalo ugrađuje se u negorivu podžbuknu ugradnu kutiju Ø60mm na visinu h=2.0m od poda.</t>
  </si>
  <si>
    <t>Označavanje utičnica, prekidača i izvoda oznakom pripadajućeg strujnog kruga</t>
  </si>
  <si>
    <t>Ispitivanje elektroinstalacija i izdavanje protokola o ispitivanju - vizualni pregled, ispitivanje neprekinutosti zaštitnog vodiča i uzemljenje metalnih masa, mjerenje otpora izolacije vodiča, mjerenje zaštite (ZUDS, impedancija petlje kvara), mjerenje otpora uzemljenja, ispitivanje i mjerenje panik rasvjete i osvijetljenosti, ispitivanje isključenja u slučaju hitnosti, te dostavljanje investitoru zapisnik o ispravnosti i funkcionalnosti el. instalacija ovlaštenog inženjera elektrotehnike</t>
  </si>
  <si>
    <t>Izvedba radova na demontaži postojećih instalacija vode i grijanja u sklopu adaptacije prostora.</t>
  </si>
  <si>
    <t>Radovi uključuju rezanje, odvajanje i uklanjanje postojećih pocinčanih (čeličnih) cjevovoda, demontažu horizontalnih i vertikalnih razvoda, uklanjanje pričvrsnog materijala te grubo čišćenje prostora nakon izvedbe.</t>
  </si>
  <si>
    <t>U cijenu je uključen sav potreban rad, alat, transport i zbrinjavanje demontiranog materijala unutar gradilišta.</t>
  </si>
  <si>
    <t>Radovi se izvode prema pravilima struke i u dogovoru s investitorom.</t>
  </si>
  <si>
    <t>Radovi uključuju demontažu dijela postojeće instalacije prema potrebi, izvedbu novih razvoda vode i odvodnje, preinaku i prilagodbu postojećih priključaka, dobavu i ugradnju cijevi, spojnog i sitnog materijala, te izvedbu priključaka za sanitarne elemente (WC školjka, umivaonik).</t>
  </si>
  <si>
    <t>U cijenu je uključen sav potreban rad, materijal, alat, transport te dovođenje instalacije u potpuno funkcionalno stanje uz ispitivanje ispravnosti.</t>
  </si>
  <si>
    <t>uključujući izvedbu spojeva na postojeće instalacije od olovnih cijevi uz primjenu odgovarajućih prijelaznih elemenata.</t>
  </si>
  <si>
    <t>Izvedba radova na preinaci i prilagodbi instalacija vode i odvodnje u sanitarnom prostoru za osobe smanjene pokretljivosti u sklopu adaptacije objekta.</t>
  </si>
  <si>
    <t>Radovi uključuju demontažu dijela postojeće instalacije prema potrebi, izvedbu novih razvoda vode i odvodnje, preinaku i prilagodbu postojećih priključaka, dobavu i ugradnju cijevi, spojnog i sitnog materijala, te izvedbu priključaka za sanitarne elemente.</t>
  </si>
  <si>
    <t>U sklopu radova izvodi se i spajanje na postojeće instalacije od olovnih cijevi uz primjenu odgovarajućih prijelaznih elemenata.</t>
  </si>
  <si>
    <t>Izvedba radova na preinaci i prilagodbi instalacija vode i odvodnje u prostoru ordinacija u sklopu adaptacije objekta.</t>
  </si>
  <si>
    <t>Radovi uključuju demontažu dijela postojeće instalacije prema potrebi, izvedbu novih razvoda vode i odvodnje, preinaku i prilagodbu postojećih priključaka, dobavu i ugradnju cijevi, spojnog i sitnog materijala, te izvedbu priključaka za sanitarne elemente (umivaonik i sl.).</t>
  </si>
  <si>
    <t>Izvedba radova na preinaci i prilagodbi postojećih priključaka instalacije grijanja za potrebe ugradnje novih radijatora u sklopu adaptacije objekta.</t>
  </si>
  <si>
    <t>Radovi uključuju rezanje, prilagodbu i pripasivanje postojećih čeličnih (crnih) cijevi, korekciju položaja priključaka prema novim radijatorima, te dobavu i ugradnju cijevi, spojnog i sitnog materijala.</t>
  </si>
  <si>
    <t>Izvodi se montaža radijatorskih termostatskih ventila i prigušnica  te brtvljenje i spajanje instalacije.</t>
  </si>
  <si>
    <t>IZVEDBA NOVOG RAZVODA GRIJANJA ZA RADIJATORE</t>
  </si>
  <si>
    <t>Izvedba radova na izvedbi novog razvoda instalacije grijanja za potrebe ugradnje novih radijatora.</t>
  </si>
  <si>
    <t>Radovi uključuju trasiranje i štemanje kanala u podu, polaganje cjevovoda od PEX cijevi, izvedbu priključaka na postojeću instalaciju grijanja, izradu priključaka za radijatore, te zatvaranje i grubo zapunjavanje šliceva.</t>
  </si>
  <si>
    <t>U cijenu je uključena dobava i ugradnja cijevi, spojnog i sitnog materijala, sav potreban rad, alat i transport, te dovođenje instalacije u funkcionalno stanje uz provjeru nepropusnosti.</t>
  </si>
  <si>
    <t>UGRADNJA AUTOMATSKIH ODZRAČNIH VENTILA</t>
  </si>
  <si>
    <t>Dobava i ugradnja automatskih odzračnih ventila tipa RBM Maxi Vasa, dimenzije 1/2", na instalaciji grijanja.</t>
  </si>
  <si>
    <t>Radovi uključuju pripremu priključka, montažu ventila, brtvljenje spojeva, te provjeru funkcionalnosti nakon ugradnje.</t>
  </si>
  <si>
    <t>U cijenu je uključen sav potreban rad, sitni spojni materijal, alat i transport, kao i dovođenje u potpuno funkcionalno stanje.</t>
  </si>
  <si>
    <t>Izvedba radova na ispitivanju izvedenih instalacija vode, odvodnje i grijanja nakon završetka montaže.</t>
  </si>
  <si>
    <t>U cijenu je uključen sav potreban rad, alat i pribor za ispitivanje.</t>
  </si>
  <si>
    <t>Električni bojler , bijeli, 1500 W, min. kapaciteta 10l, ispod, visokotlačni</t>
  </si>
  <si>
    <t>Nabava i montaža Radijator pločasti bočni Compact 22K, 900x 800 sa svim pričvrsnim i spojnim elementima, ventili i prigušnice</t>
  </si>
  <si>
    <t>Nabava i montaža Radijator pločasti bočni Compact 22K, 900x 900 sa svim pričvrsnim i spojnim elementima, ventili i prigušnice</t>
  </si>
  <si>
    <t>Nabava i montaža Radijator pločasti bočni Compact 22K, 900x 600 sa svim pričvrsnim i spojnim elementima, ventili i prigušnice</t>
  </si>
  <si>
    <t>Nabava i montaža Radijator pločasti bočni Compact 22K, 900x 1400 sa svim pričvrsnim i spojnim elementima, ventili i prigušnice</t>
  </si>
  <si>
    <t>Cijevni ventilator, kupaonski ventilator, regulator REB 2,5 i 2 brze spojnice</t>
  </si>
  <si>
    <t>4 usisna ventila, 4 sedla za spiro cijev i 1 protukišna rešetka</t>
  </si>
  <si>
    <t xml:space="preserve">        ____________________________________</t>
  </si>
  <si>
    <t>Potpis odgovorne osobe i pečat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</si>
</sst>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41A]"/>
  </numFmts>
  <fonts count="16" x14ac:knownFonts="1">
    <font>
      <sz val="10"/>
      <color rgb="FF000000"/>
      <name val="Times New Roman"/>
      <charset val="204"/>
    </font>
    <font>
      <b/>
      <sz val="10"/>
      <name val="Calibri"/>
      <family val="2"/>
      <charset val="238"/>
    </font>
    <font>
      <sz val="10"/>
      <name val="Calibri"/>
      <family val="2"/>
      <charset val="238"/>
    </font>
    <font>
      <sz val="10"/>
      <color rgb="FF000000"/>
      <name val="Calibri"/>
      <family val="2"/>
    </font>
    <font>
      <b/>
      <sz val="10"/>
      <color rgb="FF000000"/>
      <name val="Calibri"/>
      <family val="2"/>
    </font>
    <font>
      <b/>
      <sz val="14.5"/>
      <name val="Calibri"/>
      <family val="2"/>
      <charset val="238"/>
    </font>
    <font>
      <b/>
      <i/>
      <sz val="13"/>
      <name val="Calibri"/>
      <family val="2"/>
      <charset val="238"/>
    </font>
    <font>
      <b/>
      <i/>
      <sz val="13"/>
      <color rgb="FF000000"/>
      <name val="Calibri"/>
      <family val="2"/>
    </font>
    <font>
      <sz val="10"/>
      <name val="Calibri"/>
      <family val="2"/>
    </font>
    <font>
      <b/>
      <sz val="10"/>
      <name val="Calibri"/>
      <family val="2"/>
    </font>
    <font>
      <b/>
      <sz val="14.5"/>
      <name val="Calibri"/>
      <family val="2"/>
    </font>
    <font>
      <b/>
      <i/>
      <sz val="13"/>
      <name val="Calibri"/>
      <family val="2"/>
    </font>
    <font>
      <sz val="10"/>
      <color rgb="FF000000"/>
      <name val="Times New Roman"/>
      <family val="1"/>
      <charset val="238"/>
    </font>
    <font>
      <sz val="12"/>
      <color rgb="FF000000"/>
      <name val="Calibri"/>
      <family val="2"/>
      <charset val="238"/>
    </font>
    <font>
      <b/>
      <sz val="10"/>
      <color rgb="FF000000"/>
      <name val="Times New Roman"/>
      <family val="1"/>
      <charset val="238"/>
    </font>
    <font>
      <sz val="10"/>
      <color rgb="FF000000"/>
      <name val="Calibri"/>
      <family val="2"/>
      <charset val="238"/>
    </font>
  </fonts>
  <fills count="3">
    <fill>
      <patternFill patternType="none"/>
    </fill>
    <fill>
      <patternFill patternType="gray125"/>
    </fill>
    <fill>
      <patternFill patternType="solid">
        <fgColor rgb="FF959595"/>
      </patternFill>
    </fill>
  </fills>
  <borders count="13">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56">
    <xf numFmtId="0" fontId="0" fillId="0" borderId="0" xfId="0" applyAlignment="1">
      <alignment horizontal="left" vertical="top"/>
    </xf>
    <xf numFmtId="0" fontId="0" fillId="0" borderId="3" xfId="0" applyBorder="1" applyAlignment="1">
      <alignment horizontal="left" wrapText="1"/>
    </xf>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0" fontId="0" fillId="0" borderId="3" xfId="0" applyBorder="1" applyAlignment="1">
      <alignment horizontal="left" vertical="top" wrapText="1"/>
    </xf>
    <xf numFmtId="0" fontId="5" fillId="0" borderId="3" xfId="0" applyFont="1" applyBorder="1" applyAlignment="1">
      <alignment horizontal="left" vertical="top" wrapText="1"/>
    </xf>
    <xf numFmtId="0" fontId="6" fillId="2" borderId="3" xfId="0" applyFont="1" applyFill="1" applyBorder="1" applyAlignment="1">
      <alignment horizontal="left" vertical="top" wrapText="1"/>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center" vertical="center"/>
    </xf>
    <xf numFmtId="0" fontId="8" fillId="0" borderId="2" xfId="0" applyFont="1" applyBorder="1" applyAlignment="1">
      <alignment horizontal="center" vertical="center" wrapText="1"/>
    </xf>
    <xf numFmtId="164" fontId="3" fillId="0" borderId="2" xfId="0" applyNumberFormat="1" applyFont="1" applyBorder="1" applyAlignment="1">
      <alignment horizontal="center" vertical="center" shrinkToFit="1"/>
    </xf>
    <xf numFmtId="164" fontId="3" fillId="0" borderId="6" xfId="0" applyNumberFormat="1" applyFont="1" applyBorder="1" applyAlignment="1">
      <alignment horizontal="center" vertical="center" shrinkToFit="1"/>
    </xf>
    <xf numFmtId="164" fontId="4" fillId="0" borderId="2" xfId="0" applyNumberFormat="1" applyFont="1" applyBorder="1" applyAlignment="1">
      <alignment horizontal="center" vertical="center" shrinkToFit="1"/>
    </xf>
    <xf numFmtId="0" fontId="0" fillId="0" borderId="5" xfId="0" applyBorder="1" applyAlignment="1">
      <alignment horizontal="center" vertical="center" wrapText="1"/>
    </xf>
    <xf numFmtId="165" fontId="0" fillId="0" borderId="0" xfId="0" applyNumberFormat="1" applyAlignment="1">
      <alignment horizontal="center" vertical="center"/>
    </xf>
    <xf numFmtId="165" fontId="3" fillId="0" borderId="4" xfId="0" applyNumberFormat="1" applyFont="1" applyBorder="1" applyAlignment="1">
      <alignment horizontal="center" vertical="center" shrinkToFit="1"/>
    </xf>
    <xf numFmtId="165" fontId="4" fillId="0" borderId="4" xfId="0" applyNumberFormat="1" applyFont="1" applyBorder="1" applyAlignment="1">
      <alignment horizontal="center" vertical="center" shrinkToFit="1"/>
    </xf>
    <xf numFmtId="165" fontId="0" fillId="0" borderId="4" xfId="0" applyNumberFormat="1" applyBorder="1" applyAlignment="1">
      <alignment horizontal="center" vertical="center" wrapText="1"/>
    </xf>
    <xf numFmtId="165" fontId="7" fillId="2" borderId="4" xfId="0" applyNumberFormat="1" applyFont="1" applyFill="1" applyBorder="1" applyAlignment="1">
      <alignment horizontal="center" vertical="center" shrinkToFit="1"/>
    </xf>
    <xf numFmtId="165" fontId="3" fillId="0" borderId="2" xfId="0" applyNumberFormat="1" applyFont="1" applyBorder="1" applyAlignment="1">
      <alignment horizontal="center" vertical="center" shrinkToFit="1"/>
    </xf>
    <xf numFmtId="165" fontId="0" fillId="0" borderId="2" xfId="0" applyNumberFormat="1" applyBorder="1" applyAlignment="1">
      <alignment horizontal="center" vertical="center" wrapText="1"/>
    </xf>
    <xf numFmtId="2" fontId="3" fillId="0" borderId="2" xfId="0" applyNumberFormat="1" applyFont="1" applyBorder="1" applyAlignment="1">
      <alignment horizontal="center" vertical="center" shrinkToFit="1"/>
    </xf>
    <xf numFmtId="0" fontId="0" fillId="2" borderId="1" xfId="0" applyFill="1" applyBorder="1" applyAlignment="1">
      <alignment horizontal="center" vertical="center" wrapText="1"/>
    </xf>
    <xf numFmtId="0" fontId="8" fillId="0" borderId="3" xfId="0" applyFont="1" applyBorder="1" applyAlignment="1">
      <alignment horizontal="left" vertical="top" wrapText="1"/>
    </xf>
    <xf numFmtId="1" fontId="3" fillId="0" borderId="2" xfId="0" applyNumberFormat="1" applyFont="1" applyBorder="1" applyAlignment="1">
      <alignment horizontal="center" vertical="center" shrinkToFit="1"/>
    </xf>
    <xf numFmtId="0" fontId="12" fillId="0" borderId="2" xfId="0" applyFont="1" applyBorder="1" applyAlignment="1">
      <alignment horizontal="center" vertical="center" wrapText="1"/>
    </xf>
    <xf numFmtId="0" fontId="0" fillId="0" borderId="11" xfId="0"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3" fillId="0" borderId="6" xfId="0" applyNumberFormat="1" applyFont="1" applyBorder="1" applyAlignment="1">
      <alignment horizontal="center" vertical="center" shrinkToFit="1"/>
    </xf>
    <xf numFmtId="164" fontId="3" fillId="0" borderId="7" xfId="0" applyNumberFormat="1" applyFont="1" applyBorder="1" applyAlignment="1">
      <alignment horizontal="center" vertical="center" shrinkToFit="1"/>
    </xf>
    <xf numFmtId="164" fontId="3" fillId="0" borderId="8" xfId="0" applyNumberFormat="1" applyFont="1" applyBorder="1" applyAlignment="1">
      <alignment horizontal="center" vertical="center" shrinkToFit="1"/>
    </xf>
    <xf numFmtId="1" fontId="3" fillId="0" borderId="6" xfId="0" applyNumberFormat="1" applyFont="1" applyBorder="1" applyAlignment="1">
      <alignment horizontal="center" vertical="center" shrinkToFit="1"/>
    </xf>
    <xf numFmtId="1" fontId="3" fillId="0" borderId="7" xfId="0" applyNumberFormat="1" applyFont="1" applyBorder="1" applyAlignment="1">
      <alignment horizontal="center" vertical="center" shrinkToFit="1"/>
    </xf>
    <xf numFmtId="1" fontId="3" fillId="0" borderId="8" xfId="0" applyNumberFormat="1" applyFont="1" applyBorder="1" applyAlignment="1">
      <alignment horizontal="center" vertical="center" shrinkToFit="1"/>
    </xf>
    <xf numFmtId="165" fontId="0" fillId="0" borderId="6" xfId="0" applyNumberFormat="1" applyBorder="1" applyAlignment="1">
      <alignment horizontal="center" vertical="center" wrapText="1"/>
    </xf>
    <xf numFmtId="165" fontId="0" fillId="0" borderId="7" xfId="0" applyNumberFormat="1" applyBorder="1" applyAlignment="1">
      <alignment horizontal="center" vertical="center" wrapText="1"/>
    </xf>
    <xf numFmtId="165" fontId="0" fillId="0" borderId="8" xfId="0" applyNumberFormat="1" applyBorder="1" applyAlignment="1">
      <alignment horizontal="center" vertical="center" wrapText="1"/>
    </xf>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165" fontId="0" fillId="0" borderId="5" xfId="0" applyNumberFormat="1" applyBorder="1" applyAlignment="1">
      <alignment horizontal="center" vertical="center" wrapText="1"/>
    </xf>
    <xf numFmtId="165" fontId="0" fillId="0" borderId="9" xfId="0" applyNumberFormat="1" applyBorder="1" applyAlignment="1">
      <alignment horizontal="center" vertical="center" wrapText="1"/>
    </xf>
    <xf numFmtId="165" fontId="0" fillId="0" borderId="10" xfId="0" applyNumberFormat="1" applyBorder="1" applyAlignment="1">
      <alignment horizontal="center" vertical="center" wrapText="1"/>
    </xf>
    <xf numFmtId="0" fontId="0" fillId="0" borderId="0" xfId="0" applyAlignment="1">
      <alignment vertical="top"/>
    </xf>
    <xf numFmtId="0" fontId="13" fillId="0" borderId="12" xfId="0" applyFont="1" applyBorder="1" applyAlignment="1">
      <alignment horizontal="left" vertical="center" wrapText="1"/>
    </xf>
    <xf numFmtId="0" fontId="14" fillId="0" borderId="1" xfId="0" applyFont="1" applyBorder="1" applyAlignment="1">
      <alignment horizontal="left" vertical="center"/>
    </xf>
    <xf numFmtId="165" fontId="2" fillId="0" borderId="4" xfId="0" applyNumberFormat="1" applyFont="1" applyBorder="1" applyAlignment="1">
      <alignment horizontal="center" vertical="center" wrapText="1"/>
    </xf>
    <xf numFmtId="0" fontId="12" fillId="0" borderId="0" xfId="0" applyFont="1" applyAlignment="1">
      <alignment horizontal="left" vertical="top"/>
    </xf>
    <xf numFmtId="0" fontId="15" fillId="0" borderId="1" xfId="0" applyFont="1" applyBorder="1" applyAlignment="1">
      <alignment horizontal="left" vertical="center"/>
    </xf>
    <xf numFmtId="0" fontId="9" fillId="0" borderId="3" xfId="0" applyFont="1" applyBorder="1" applyAlignment="1">
      <alignment horizontal="left" vertical="top" wrapText="1"/>
    </xf>
  </cellXfs>
  <cellStyles count="1">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6"/>
  <sheetViews>
    <sheetView tabSelected="1" topLeftCell="A134" workbookViewId="0">
      <selection activeCell="G157" sqref="G157"/>
    </sheetView>
  </sheetViews>
  <sheetFormatPr defaultRowHeight="12.75" x14ac:dyDescent="0.2"/>
  <cols>
    <col min="1" max="1" width="8.6640625" style="9" customWidth="1"/>
    <col min="2" max="2" width="74.1640625" customWidth="1"/>
    <col min="3" max="3" width="11.5" style="9" customWidth="1"/>
    <col min="4" max="4" width="8.5" style="9" customWidth="1"/>
    <col min="5" max="5" width="14" style="9" customWidth="1"/>
    <col min="6" max="6" width="21" style="15" customWidth="1"/>
  </cols>
  <sheetData>
    <row r="1" spans="1:8" x14ac:dyDescent="0.2">
      <c r="A1" s="27" t="s">
        <v>144</v>
      </c>
      <c r="B1" s="27"/>
      <c r="C1" s="27"/>
      <c r="D1" s="27"/>
      <c r="E1" s="27"/>
      <c r="F1" s="27"/>
    </row>
    <row r="2" spans="1:8" x14ac:dyDescent="0.2">
      <c r="A2" s="51" t="s">
        <v>145</v>
      </c>
      <c r="B2" s="51"/>
      <c r="C2" s="51"/>
      <c r="D2" s="51"/>
      <c r="E2" s="51"/>
      <c r="F2" s="51"/>
    </row>
    <row r="3" spans="1:8" ht="241.5" customHeight="1" x14ac:dyDescent="0.2">
      <c r="A3" s="50" t="s">
        <v>148</v>
      </c>
      <c r="B3" s="50"/>
      <c r="C3" s="50"/>
      <c r="D3" s="50"/>
      <c r="E3" s="50"/>
      <c r="F3" s="50"/>
    </row>
    <row r="4" spans="1:8" s="53" customFormat="1" ht="30" customHeight="1" x14ac:dyDescent="0.2">
      <c r="A4" s="8" t="s">
        <v>146</v>
      </c>
      <c r="B4" s="54" t="s">
        <v>147</v>
      </c>
      <c r="C4" s="8" t="s">
        <v>80</v>
      </c>
      <c r="D4" s="8" t="s">
        <v>81</v>
      </c>
      <c r="E4" s="8" t="s">
        <v>82</v>
      </c>
      <c r="F4" s="52" t="s">
        <v>97</v>
      </c>
    </row>
    <row r="5" spans="1:8" ht="15" customHeight="1" x14ac:dyDescent="0.2">
      <c r="A5" s="11">
        <v>1</v>
      </c>
      <c r="B5" s="40" t="s">
        <v>0</v>
      </c>
      <c r="C5" s="41"/>
      <c r="D5" s="41"/>
      <c r="E5" s="41"/>
      <c r="F5" s="42"/>
    </row>
    <row r="6" spans="1:8" ht="21.75" customHeight="1" x14ac:dyDescent="0.2">
      <c r="A6" s="11" t="s">
        <v>78</v>
      </c>
      <c r="B6" s="3" t="s">
        <v>1</v>
      </c>
      <c r="C6" s="8" t="s">
        <v>2</v>
      </c>
      <c r="D6" s="22">
        <v>22.46</v>
      </c>
      <c r="E6" s="20"/>
      <c r="F6" s="16">
        <f>D6*E6</f>
        <v>0</v>
      </c>
    </row>
    <row r="7" spans="1:8" ht="69.75" customHeight="1" x14ac:dyDescent="0.2">
      <c r="A7" s="11" t="s">
        <v>79</v>
      </c>
      <c r="B7" s="24" t="s">
        <v>151</v>
      </c>
      <c r="C7" s="8" t="s">
        <v>2</v>
      </c>
      <c r="D7" s="22">
        <v>36.35</v>
      </c>
      <c r="E7" s="20"/>
      <c r="F7" s="16">
        <f t="shared" ref="F7:F15" si="0">D7*E7</f>
        <v>0</v>
      </c>
    </row>
    <row r="8" spans="1:8" ht="61.5" customHeight="1" x14ac:dyDescent="0.2">
      <c r="A8" s="11" t="s">
        <v>83</v>
      </c>
      <c r="B8" s="3" t="s">
        <v>3</v>
      </c>
      <c r="C8" s="8" t="s">
        <v>2</v>
      </c>
      <c r="D8" s="22">
        <v>67.83</v>
      </c>
      <c r="E8" s="20"/>
      <c r="F8" s="16">
        <f t="shared" si="0"/>
        <v>0</v>
      </c>
      <c r="H8" s="49"/>
    </row>
    <row r="9" spans="1:8" ht="33.75" customHeight="1" x14ac:dyDescent="0.2">
      <c r="A9" s="11" t="s">
        <v>84</v>
      </c>
      <c r="B9" s="24" t="s">
        <v>152</v>
      </c>
      <c r="C9" s="8" t="s">
        <v>2</v>
      </c>
      <c r="D9" s="22">
        <v>93.9</v>
      </c>
      <c r="E9" s="20"/>
      <c r="F9" s="16">
        <f t="shared" si="0"/>
        <v>0</v>
      </c>
    </row>
    <row r="10" spans="1:8" ht="32.25" customHeight="1" x14ac:dyDescent="0.2">
      <c r="A10" s="11" t="s">
        <v>85</v>
      </c>
      <c r="B10" s="24" t="s">
        <v>153</v>
      </c>
      <c r="C10" s="8" t="s">
        <v>2</v>
      </c>
      <c r="D10" s="22">
        <v>16.34</v>
      </c>
      <c r="E10" s="20"/>
      <c r="F10" s="16">
        <f t="shared" si="0"/>
        <v>0</v>
      </c>
    </row>
    <row r="11" spans="1:8" ht="20.25" customHeight="1" x14ac:dyDescent="0.2">
      <c r="A11" s="12" t="s">
        <v>86</v>
      </c>
      <c r="B11" s="24" t="s">
        <v>154</v>
      </c>
      <c r="C11" s="26" t="s">
        <v>98</v>
      </c>
      <c r="D11" s="7">
        <v>731.35</v>
      </c>
      <c r="E11" s="21"/>
      <c r="F11" s="16">
        <f t="shared" si="0"/>
        <v>0</v>
      </c>
    </row>
    <row r="12" spans="1:8" ht="20.25" customHeight="1" x14ac:dyDescent="0.2">
      <c r="A12" s="11" t="s">
        <v>87</v>
      </c>
      <c r="B12" s="24" t="s">
        <v>155</v>
      </c>
      <c r="C12" s="8" t="s">
        <v>2</v>
      </c>
      <c r="D12" s="22">
        <v>201.93</v>
      </c>
      <c r="E12" s="20"/>
      <c r="F12" s="16">
        <f t="shared" si="0"/>
        <v>0</v>
      </c>
    </row>
    <row r="13" spans="1:8" ht="33.75" customHeight="1" x14ac:dyDescent="0.2">
      <c r="A13" s="11" t="s">
        <v>88</v>
      </c>
      <c r="B13" s="3" t="s">
        <v>4</v>
      </c>
      <c r="C13" s="8" t="s">
        <v>2</v>
      </c>
      <c r="D13" s="22">
        <v>50</v>
      </c>
      <c r="E13" s="20"/>
      <c r="F13" s="16">
        <f t="shared" si="0"/>
        <v>0</v>
      </c>
    </row>
    <row r="14" spans="1:8" ht="33" customHeight="1" x14ac:dyDescent="0.2">
      <c r="A14" s="11" t="s">
        <v>89</v>
      </c>
      <c r="B14" s="24" t="s">
        <v>156</v>
      </c>
      <c r="C14" s="8" t="s">
        <v>5</v>
      </c>
      <c r="D14" s="22">
        <v>9</v>
      </c>
      <c r="E14" s="20"/>
      <c r="F14" s="16">
        <f t="shared" si="0"/>
        <v>0</v>
      </c>
    </row>
    <row r="15" spans="1:8" ht="19.5" customHeight="1" x14ac:dyDescent="0.2">
      <c r="A15" s="11" t="s">
        <v>99</v>
      </c>
      <c r="B15" s="24" t="s">
        <v>149</v>
      </c>
      <c r="C15" s="8" t="s">
        <v>5</v>
      </c>
      <c r="D15" s="22">
        <v>2</v>
      </c>
      <c r="E15" s="20"/>
      <c r="F15" s="16">
        <f t="shared" si="0"/>
        <v>0</v>
      </c>
    </row>
    <row r="16" spans="1:8" ht="15" customHeight="1" x14ac:dyDescent="0.2">
      <c r="A16" s="13"/>
      <c r="B16" s="2" t="s">
        <v>6</v>
      </c>
      <c r="C16" s="7"/>
      <c r="D16" s="7"/>
      <c r="E16" s="7"/>
      <c r="F16" s="17">
        <f>SUM(F6:F15)</f>
        <v>0</v>
      </c>
    </row>
    <row r="17" spans="1:6" ht="14.25" customHeight="1" x14ac:dyDescent="0.2">
      <c r="A17" s="7"/>
      <c r="B17" s="1"/>
      <c r="C17" s="7"/>
      <c r="D17" s="7"/>
      <c r="E17" s="7"/>
      <c r="F17" s="18"/>
    </row>
    <row r="18" spans="1:6" ht="15" customHeight="1" x14ac:dyDescent="0.2">
      <c r="A18" s="13" t="s">
        <v>90</v>
      </c>
      <c r="B18" s="2" t="s">
        <v>7</v>
      </c>
      <c r="C18" s="7"/>
      <c r="D18" s="7"/>
      <c r="E18" s="7"/>
      <c r="F18" s="18"/>
    </row>
    <row r="19" spans="1:6" ht="42" customHeight="1" x14ac:dyDescent="0.2">
      <c r="A19" s="31" t="s">
        <v>79</v>
      </c>
      <c r="B19" s="3" t="s">
        <v>8</v>
      </c>
      <c r="C19" s="43" t="s">
        <v>96</v>
      </c>
      <c r="D19" s="34">
        <v>1</v>
      </c>
      <c r="E19" s="37"/>
      <c r="F19" s="46">
        <f>D19*E19</f>
        <v>0</v>
      </c>
    </row>
    <row r="20" spans="1:6" ht="15" customHeight="1" x14ac:dyDescent="0.2">
      <c r="A20" s="32"/>
      <c r="B20" s="24" t="s">
        <v>91</v>
      </c>
      <c r="C20" s="44"/>
      <c r="D20" s="35"/>
      <c r="E20" s="38"/>
      <c r="F20" s="47"/>
    </row>
    <row r="21" spans="1:6" ht="15" customHeight="1" x14ac:dyDescent="0.2">
      <c r="A21" s="32"/>
      <c r="B21" s="24" t="s">
        <v>92</v>
      </c>
      <c r="C21" s="44"/>
      <c r="D21" s="35"/>
      <c r="E21" s="38"/>
      <c r="F21" s="47"/>
    </row>
    <row r="22" spans="1:6" ht="15" customHeight="1" x14ac:dyDescent="0.2">
      <c r="A22" s="32"/>
      <c r="B22" s="24" t="s">
        <v>93</v>
      </c>
      <c r="C22" s="44"/>
      <c r="D22" s="35"/>
      <c r="E22" s="38"/>
      <c r="F22" s="47"/>
    </row>
    <row r="23" spans="1:6" ht="15" customHeight="1" x14ac:dyDescent="0.2">
      <c r="A23" s="32"/>
      <c r="B23" s="24" t="s">
        <v>94</v>
      </c>
      <c r="C23" s="44"/>
      <c r="D23" s="35"/>
      <c r="E23" s="38"/>
      <c r="F23" s="47"/>
    </row>
    <row r="24" spans="1:6" ht="15" customHeight="1" x14ac:dyDescent="0.2">
      <c r="A24" s="33"/>
      <c r="B24" s="24" t="s">
        <v>95</v>
      </c>
      <c r="C24" s="45"/>
      <c r="D24" s="36"/>
      <c r="E24" s="39"/>
      <c r="F24" s="48"/>
    </row>
    <row r="25" spans="1:6" ht="33.75" customHeight="1" x14ac:dyDescent="0.2">
      <c r="A25" s="10" t="s">
        <v>100</v>
      </c>
      <c r="B25" s="24" t="s">
        <v>157</v>
      </c>
      <c r="C25" s="8" t="s">
        <v>5</v>
      </c>
      <c r="D25" s="25">
        <v>32</v>
      </c>
      <c r="E25" s="20"/>
      <c r="F25" s="16">
        <f t="shared" ref="F25:F31" si="1">D25*E25</f>
        <v>0</v>
      </c>
    </row>
    <row r="26" spans="1:6" ht="30.75" customHeight="1" x14ac:dyDescent="0.2">
      <c r="A26" s="10" t="s">
        <v>103</v>
      </c>
      <c r="B26" s="24" t="s">
        <v>158</v>
      </c>
      <c r="C26" s="8" t="s">
        <v>5</v>
      </c>
      <c r="D26" s="25">
        <v>6</v>
      </c>
      <c r="E26" s="20"/>
      <c r="F26" s="16">
        <f t="shared" si="1"/>
        <v>0</v>
      </c>
    </row>
    <row r="27" spans="1:6" ht="33" customHeight="1" x14ac:dyDescent="0.2">
      <c r="A27" s="10" t="s">
        <v>104</v>
      </c>
      <c r="B27" s="24" t="s">
        <v>159</v>
      </c>
      <c r="C27" s="8" t="s">
        <v>5</v>
      </c>
      <c r="D27" s="25">
        <v>4</v>
      </c>
      <c r="E27" s="20"/>
      <c r="F27" s="16">
        <f t="shared" si="1"/>
        <v>0</v>
      </c>
    </row>
    <row r="28" spans="1:6" ht="30" customHeight="1" x14ac:dyDescent="0.2">
      <c r="A28" s="10" t="s">
        <v>105</v>
      </c>
      <c r="B28" s="24" t="s">
        <v>160</v>
      </c>
      <c r="C28" s="8" t="s">
        <v>5</v>
      </c>
      <c r="D28" s="25">
        <v>19</v>
      </c>
      <c r="E28" s="20"/>
      <c r="F28" s="16">
        <f t="shared" si="1"/>
        <v>0</v>
      </c>
    </row>
    <row r="29" spans="1:6" ht="33" customHeight="1" x14ac:dyDescent="0.2">
      <c r="A29" s="10" t="s">
        <v>106</v>
      </c>
      <c r="B29" s="24" t="s">
        <v>161</v>
      </c>
      <c r="C29" s="8" t="s">
        <v>5</v>
      </c>
      <c r="D29" s="25">
        <v>4</v>
      </c>
      <c r="E29" s="20"/>
      <c r="F29" s="16">
        <f t="shared" si="1"/>
        <v>0</v>
      </c>
    </row>
    <row r="30" spans="1:6" ht="30" customHeight="1" x14ac:dyDescent="0.2">
      <c r="A30" s="10" t="s">
        <v>107</v>
      </c>
      <c r="B30" s="24" t="s">
        <v>162</v>
      </c>
      <c r="C30" s="8" t="s">
        <v>5</v>
      </c>
      <c r="D30" s="25">
        <v>4</v>
      </c>
      <c r="E30" s="20"/>
      <c r="F30" s="16">
        <f t="shared" si="1"/>
        <v>0</v>
      </c>
    </row>
    <row r="31" spans="1:6" ht="44.25" customHeight="1" x14ac:dyDescent="0.2">
      <c r="A31" s="10" t="s">
        <v>108</v>
      </c>
      <c r="B31" s="24" t="s">
        <v>163</v>
      </c>
      <c r="C31" s="8" t="s">
        <v>5</v>
      </c>
      <c r="D31" s="25">
        <v>3</v>
      </c>
      <c r="E31" s="20"/>
      <c r="F31" s="16">
        <f t="shared" si="1"/>
        <v>0</v>
      </c>
    </row>
    <row r="32" spans="1:6" ht="30" customHeight="1" x14ac:dyDescent="0.2">
      <c r="A32" s="13" t="s">
        <v>109</v>
      </c>
      <c r="B32" s="4" t="s">
        <v>10</v>
      </c>
      <c r="C32" s="7"/>
      <c r="D32" s="7"/>
      <c r="E32" s="7"/>
      <c r="F32" s="18"/>
    </row>
    <row r="33" spans="1:6" ht="15" customHeight="1" x14ac:dyDescent="0.2">
      <c r="A33" s="8" t="s">
        <v>11</v>
      </c>
      <c r="B33" s="3" t="s">
        <v>12</v>
      </c>
      <c r="C33" s="8" t="s">
        <v>13</v>
      </c>
      <c r="D33" s="25">
        <v>20</v>
      </c>
      <c r="E33" s="20"/>
      <c r="F33" s="16">
        <f>D33*E33</f>
        <v>0</v>
      </c>
    </row>
    <row r="34" spans="1:6" ht="15" customHeight="1" x14ac:dyDescent="0.2">
      <c r="A34" s="8" t="s">
        <v>14</v>
      </c>
      <c r="B34" s="3" t="s">
        <v>15</v>
      </c>
      <c r="C34" s="8" t="s">
        <v>13</v>
      </c>
      <c r="D34" s="25">
        <v>350</v>
      </c>
      <c r="E34" s="20"/>
      <c r="F34" s="16">
        <f t="shared" ref="F34:F35" si="2">D34*E34</f>
        <v>0</v>
      </c>
    </row>
    <row r="35" spans="1:6" ht="15" customHeight="1" x14ac:dyDescent="0.2">
      <c r="A35" s="8" t="s">
        <v>16</v>
      </c>
      <c r="B35" s="3" t="s">
        <v>17</v>
      </c>
      <c r="C35" s="8" t="s">
        <v>13</v>
      </c>
      <c r="D35" s="25">
        <v>200</v>
      </c>
      <c r="E35" s="20"/>
      <c r="F35" s="16">
        <f t="shared" si="2"/>
        <v>0</v>
      </c>
    </row>
    <row r="36" spans="1:6" ht="15" customHeight="1" x14ac:dyDescent="0.2">
      <c r="A36" s="13" t="s">
        <v>110</v>
      </c>
      <c r="B36" s="2" t="s">
        <v>18</v>
      </c>
      <c r="C36" s="7"/>
      <c r="D36" s="7"/>
      <c r="E36" s="7"/>
      <c r="F36" s="18"/>
    </row>
    <row r="37" spans="1:6" ht="32.1" customHeight="1" x14ac:dyDescent="0.2">
      <c r="A37" s="8" t="s">
        <v>19</v>
      </c>
      <c r="B37" s="24" t="s">
        <v>164</v>
      </c>
      <c r="C37" s="8" t="s">
        <v>13</v>
      </c>
      <c r="D37" s="25">
        <v>20</v>
      </c>
      <c r="E37" s="20"/>
      <c r="F37" s="16">
        <f>D37*E37</f>
        <v>0</v>
      </c>
    </row>
    <row r="38" spans="1:6" ht="18.75" customHeight="1" x14ac:dyDescent="0.2">
      <c r="A38" s="8" t="s">
        <v>20</v>
      </c>
      <c r="B38" s="24" t="s">
        <v>165</v>
      </c>
      <c r="C38" s="8" t="s">
        <v>13</v>
      </c>
      <c r="D38" s="25">
        <v>350</v>
      </c>
      <c r="E38" s="20"/>
      <c r="F38" s="16">
        <f t="shared" ref="F38:F43" si="3">D38*E38</f>
        <v>0</v>
      </c>
    </row>
    <row r="39" spans="1:6" ht="18.75" customHeight="1" x14ac:dyDescent="0.2">
      <c r="A39" s="8" t="s">
        <v>21</v>
      </c>
      <c r="B39" s="24" t="s">
        <v>166</v>
      </c>
      <c r="C39" s="8" t="s">
        <v>13</v>
      </c>
      <c r="D39" s="25">
        <v>200</v>
      </c>
      <c r="E39" s="20"/>
      <c r="F39" s="16">
        <f t="shared" si="3"/>
        <v>0</v>
      </c>
    </row>
    <row r="40" spans="1:6" ht="21.75" customHeight="1" x14ac:dyDescent="0.2">
      <c r="A40" s="8" t="s">
        <v>22</v>
      </c>
      <c r="B40" s="24" t="s">
        <v>167</v>
      </c>
      <c r="C40" s="8" t="s">
        <v>13</v>
      </c>
      <c r="D40" s="25">
        <v>50</v>
      </c>
      <c r="E40" s="20"/>
      <c r="F40" s="16">
        <f t="shared" si="3"/>
        <v>0</v>
      </c>
    </row>
    <row r="41" spans="1:6" ht="22.5" customHeight="1" x14ac:dyDescent="0.2">
      <c r="A41" s="8" t="s">
        <v>23</v>
      </c>
      <c r="B41" s="24" t="s">
        <v>168</v>
      </c>
      <c r="C41" s="8" t="s">
        <v>13</v>
      </c>
      <c r="D41" s="25">
        <v>35</v>
      </c>
      <c r="E41" s="20"/>
      <c r="F41" s="16">
        <f t="shared" si="3"/>
        <v>0</v>
      </c>
    </row>
    <row r="42" spans="1:6" ht="19.5" customHeight="1" x14ac:dyDescent="0.2">
      <c r="A42" s="8" t="s">
        <v>24</v>
      </c>
      <c r="B42" s="24" t="s">
        <v>169</v>
      </c>
      <c r="C42" s="8" t="s">
        <v>13</v>
      </c>
      <c r="D42" s="25">
        <v>20</v>
      </c>
      <c r="E42" s="20"/>
      <c r="F42" s="16">
        <f t="shared" si="3"/>
        <v>0</v>
      </c>
    </row>
    <row r="43" spans="1:6" ht="17.25" customHeight="1" x14ac:dyDescent="0.2">
      <c r="A43" s="8" t="s">
        <v>25</v>
      </c>
      <c r="B43" s="24" t="s">
        <v>170</v>
      </c>
      <c r="C43" s="8" t="s">
        <v>5</v>
      </c>
      <c r="D43" s="25">
        <v>12</v>
      </c>
      <c r="E43" s="20"/>
      <c r="F43" s="16">
        <f t="shared" si="3"/>
        <v>0</v>
      </c>
    </row>
    <row r="44" spans="1:6" ht="15" customHeight="1" x14ac:dyDescent="0.2">
      <c r="A44" s="13" t="s">
        <v>111</v>
      </c>
      <c r="B44" s="2" t="s">
        <v>26</v>
      </c>
      <c r="C44" s="7"/>
      <c r="D44" s="7"/>
      <c r="E44" s="7"/>
      <c r="F44" s="18"/>
    </row>
    <row r="45" spans="1:6" ht="18.75" customHeight="1" x14ac:dyDescent="0.2">
      <c r="A45" s="8" t="s">
        <v>27</v>
      </c>
      <c r="B45" s="24" t="s">
        <v>171</v>
      </c>
      <c r="C45" s="8" t="s">
        <v>5</v>
      </c>
      <c r="D45" s="25">
        <v>3</v>
      </c>
      <c r="E45" s="20"/>
      <c r="F45" s="16">
        <f>D45*E45</f>
        <v>0</v>
      </c>
    </row>
    <row r="46" spans="1:6" ht="27" customHeight="1" x14ac:dyDescent="0.2">
      <c r="A46" s="8" t="s">
        <v>28</v>
      </c>
      <c r="B46" s="24" t="s">
        <v>172</v>
      </c>
      <c r="C46" s="8" t="s">
        <v>9</v>
      </c>
      <c r="D46" s="25">
        <v>1</v>
      </c>
      <c r="E46" s="20"/>
      <c r="F46" s="16">
        <f>D46*E46</f>
        <v>0</v>
      </c>
    </row>
    <row r="47" spans="1:6" ht="15" customHeight="1" x14ac:dyDescent="0.2">
      <c r="A47" s="13" t="s">
        <v>112</v>
      </c>
      <c r="B47" s="2" t="s">
        <v>29</v>
      </c>
      <c r="C47" s="7"/>
      <c r="D47" s="7"/>
      <c r="E47" s="7"/>
      <c r="F47" s="18"/>
    </row>
    <row r="48" spans="1:6" ht="33" customHeight="1" x14ac:dyDescent="0.2">
      <c r="A48" s="8" t="s">
        <v>30</v>
      </c>
      <c r="B48" s="24" t="s">
        <v>173</v>
      </c>
      <c r="C48" s="8" t="s">
        <v>5</v>
      </c>
      <c r="D48" s="25">
        <v>1</v>
      </c>
      <c r="E48" s="20"/>
      <c r="F48" s="16">
        <f>D48*E48</f>
        <v>0</v>
      </c>
    </row>
    <row r="49" spans="1:6" ht="108.75" customHeight="1" x14ac:dyDescent="0.2">
      <c r="A49" s="8" t="s">
        <v>31</v>
      </c>
      <c r="B49" s="24" t="s">
        <v>174</v>
      </c>
      <c r="C49" s="8" t="s">
        <v>5</v>
      </c>
      <c r="D49" s="25">
        <v>1</v>
      </c>
      <c r="E49" s="20"/>
      <c r="F49" s="16">
        <f t="shared" ref="F49:F51" si="4">D49*E49</f>
        <v>0</v>
      </c>
    </row>
    <row r="50" spans="1:6" ht="18.75" customHeight="1" x14ac:dyDescent="0.2">
      <c r="A50" s="8" t="s">
        <v>32</v>
      </c>
      <c r="B50" s="24" t="s">
        <v>175</v>
      </c>
      <c r="C50" s="8" t="s">
        <v>5</v>
      </c>
      <c r="D50" s="25">
        <v>42</v>
      </c>
      <c r="E50" s="20"/>
      <c r="F50" s="16">
        <f t="shared" si="4"/>
        <v>0</v>
      </c>
    </row>
    <row r="51" spans="1:6" ht="96" customHeight="1" x14ac:dyDescent="0.2">
      <c r="A51" s="8" t="s">
        <v>33</v>
      </c>
      <c r="B51" s="24" t="s">
        <v>176</v>
      </c>
      <c r="C51" s="8" t="s">
        <v>9</v>
      </c>
      <c r="D51" s="25">
        <v>1</v>
      </c>
      <c r="E51" s="20"/>
      <c r="F51" s="16">
        <f t="shared" si="4"/>
        <v>0</v>
      </c>
    </row>
    <row r="52" spans="1:6" ht="15" customHeight="1" x14ac:dyDescent="0.2">
      <c r="A52" s="11"/>
      <c r="B52" s="2" t="s">
        <v>34</v>
      </c>
      <c r="C52" s="7"/>
      <c r="D52" s="7"/>
      <c r="E52" s="7"/>
      <c r="F52" s="17">
        <f>F51+F50+F49+F48+F46+F45+F43+F42+F41+F40+F39+F38+F37+F35+F34+F33+F31+F30+F29+F28+F27+F26+F25+F19</f>
        <v>0</v>
      </c>
    </row>
    <row r="53" spans="1:6" ht="12.95" customHeight="1" x14ac:dyDescent="0.2">
      <c r="A53" s="7"/>
      <c r="B53" s="1"/>
      <c r="C53" s="7"/>
      <c r="D53" s="7"/>
      <c r="E53" s="7"/>
      <c r="F53" s="18"/>
    </row>
    <row r="54" spans="1:6" ht="15" customHeight="1" x14ac:dyDescent="0.2">
      <c r="A54" s="13" t="s">
        <v>109</v>
      </c>
      <c r="B54" s="2" t="s">
        <v>35</v>
      </c>
      <c r="C54" s="7"/>
      <c r="D54" s="7"/>
      <c r="E54" s="7"/>
      <c r="F54" s="18"/>
    </row>
    <row r="55" spans="1:6" ht="15" customHeight="1" x14ac:dyDescent="0.2">
      <c r="A55" s="13" t="s">
        <v>83</v>
      </c>
      <c r="B55" s="2" t="s">
        <v>36</v>
      </c>
      <c r="C55" s="7"/>
      <c r="D55" s="7"/>
      <c r="E55" s="7"/>
      <c r="F55" s="18"/>
    </row>
    <row r="56" spans="1:6" ht="32.25" customHeight="1" x14ac:dyDescent="0.2">
      <c r="A56" s="7"/>
      <c r="B56" s="24" t="s">
        <v>177</v>
      </c>
      <c r="C56" s="28" t="s">
        <v>9</v>
      </c>
      <c r="D56" s="34">
        <v>1</v>
      </c>
      <c r="E56" s="37"/>
      <c r="F56" s="37">
        <f>D56*E56</f>
        <v>0</v>
      </c>
    </row>
    <row r="57" spans="1:6" ht="48" customHeight="1" x14ac:dyDescent="0.2">
      <c r="A57" s="7"/>
      <c r="B57" s="24" t="s">
        <v>178</v>
      </c>
      <c r="C57" s="29"/>
      <c r="D57" s="35"/>
      <c r="E57" s="38"/>
      <c r="F57" s="38"/>
    </row>
    <row r="58" spans="1:6" ht="28.5" customHeight="1" x14ac:dyDescent="0.2">
      <c r="A58" s="7"/>
      <c r="B58" s="24" t="s">
        <v>179</v>
      </c>
      <c r="C58" s="29"/>
      <c r="D58" s="35"/>
      <c r="E58" s="38"/>
      <c r="F58" s="38"/>
    </row>
    <row r="59" spans="1:6" ht="21.75" customHeight="1" x14ac:dyDescent="0.2">
      <c r="A59" s="7"/>
      <c r="B59" s="24" t="s">
        <v>180</v>
      </c>
      <c r="C59" s="30"/>
      <c r="D59" s="36"/>
      <c r="E59" s="39"/>
      <c r="F59" s="39"/>
    </row>
    <row r="60" spans="1:6" ht="15.95" customHeight="1" x14ac:dyDescent="0.2">
      <c r="A60" s="13" t="s">
        <v>101</v>
      </c>
      <c r="B60" s="2" t="s">
        <v>37</v>
      </c>
      <c r="C60" s="7"/>
      <c r="D60" s="7"/>
      <c r="E60" s="7"/>
      <c r="F60" s="18"/>
    </row>
    <row r="61" spans="1:6" ht="42" customHeight="1" x14ac:dyDescent="0.2">
      <c r="A61" s="7"/>
      <c r="B61" s="3" t="s">
        <v>38</v>
      </c>
      <c r="C61" s="28" t="s">
        <v>9</v>
      </c>
      <c r="D61" s="34">
        <v>1</v>
      </c>
      <c r="E61" s="37"/>
      <c r="F61" s="37">
        <f>D61*E61</f>
        <v>0</v>
      </c>
    </row>
    <row r="62" spans="1:6" ht="81" customHeight="1" x14ac:dyDescent="0.2">
      <c r="A62" s="7"/>
      <c r="B62" s="4" t="s">
        <v>39</v>
      </c>
      <c r="C62" s="29"/>
      <c r="D62" s="35"/>
      <c r="E62" s="38"/>
      <c r="F62" s="38"/>
    </row>
    <row r="63" spans="1:6" ht="45" customHeight="1" x14ac:dyDescent="0.2">
      <c r="A63" s="7"/>
      <c r="B63" s="4" t="s">
        <v>40</v>
      </c>
      <c r="C63" s="29"/>
      <c r="D63" s="35"/>
      <c r="E63" s="38"/>
      <c r="F63" s="38"/>
    </row>
    <row r="64" spans="1:6" ht="15" customHeight="1" x14ac:dyDescent="0.2">
      <c r="A64" s="7"/>
      <c r="B64" s="3" t="s">
        <v>41</v>
      </c>
      <c r="C64" s="30"/>
      <c r="D64" s="36"/>
      <c r="E64" s="39"/>
      <c r="F64" s="39"/>
    </row>
    <row r="65" spans="1:6" ht="15" customHeight="1" x14ac:dyDescent="0.2">
      <c r="A65" s="13" t="s">
        <v>102</v>
      </c>
      <c r="B65" s="2" t="s">
        <v>42</v>
      </c>
      <c r="C65" s="7"/>
      <c r="D65" s="7"/>
      <c r="E65" s="7"/>
      <c r="F65" s="18"/>
    </row>
    <row r="66" spans="1:6" ht="39.950000000000003" customHeight="1" x14ac:dyDescent="0.2">
      <c r="A66" s="7"/>
      <c r="B66" s="4" t="s">
        <v>43</v>
      </c>
      <c r="C66" s="28" t="s">
        <v>5</v>
      </c>
      <c r="D66" s="34">
        <v>3</v>
      </c>
      <c r="E66" s="37"/>
      <c r="F66" s="37">
        <f>D66*E66</f>
        <v>0</v>
      </c>
    </row>
    <row r="67" spans="1:6" ht="58.5" customHeight="1" x14ac:dyDescent="0.2">
      <c r="A67" s="7"/>
      <c r="B67" s="24" t="s">
        <v>181</v>
      </c>
      <c r="C67" s="29"/>
      <c r="D67" s="35"/>
      <c r="E67" s="38"/>
      <c r="F67" s="38"/>
    </row>
    <row r="68" spans="1:6" ht="32.25" customHeight="1" x14ac:dyDescent="0.2">
      <c r="A68" s="7"/>
      <c r="B68" s="24" t="s">
        <v>182</v>
      </c>
      <c r="C68" s="29"/>
      <c r="D68" s="35"/>
      <c r="E68" s="38"/>
      <c r="F68" s="38"/>
    </row>
    <row r="69" spans="1:6" ht="23.25" customHeight="1" x14ac:dyDescent="0.2">
      <c r="A69" s="7"/>
      <c r="B69" s="24" t="s">
        <v>180</v>
      </c>
      <c r="C69" s="29"/>
      <c r="D69" s="35"/>
      <c r="E69" s="38"/>
      <c r="F69" s="38"/>
    </row>
    <row r="70" spans="1:6" ht="28.5" customHeight="1" x14ac:dyDescent="0.2">
      <c r="A70" s="7"/>
      <c r="B70" s="24" t="s">
        <v>183</v>
      </c>
      <c r="C70" s="29"/>
      <c r="D70" s="35"/>
      <c r="E70" s="38"/>
      <c r="F70" s="38"/>
    </row>
    <row r="71" spans="1:6" ht="15" customHeight="1" x14ac:dyDescent="0.2">
      <c r="A71" s="13" t="s">
        <v>113</v>
      </c>
      <c r="B71" s="2" t="s">
        <v>44</v>
      </c>
      <c r="C71" s="28" t="s">
        <v>5</v>
      </c>
      <c r="D71" s="34">
        <v>1</v>
      </c>
      <c r="E71" s="37"/>
      <c r="F71" s="37">
        <f>D71*E71</f>
        <v>0</v>
      </c>
    </row>
    <row r="72" spans="1:6" ht="45" customHeight="1" x14ac:dyDescent="0.2">
      <c r="A72" s="7"/>
      <c r="B72" s="24" t="s">
        <v>184</v>
      </c>
      <c r="C72" s="29"/>
      <c r="D72" s="35"/>
      <c r="E72" s="38"/>
      <c r="F72" s="38"/>
    </row>
    <row r="73" spans="1:6" ht="56.25" customHeight="1" x14ac:dyDescent="0.2">
      <c r="A73" s="7"/>
      <c r="B73" s="24" t="s">
        <v>185</v>
      </c>
      <c r="C73" s="29"/>
      <c r="D73" s="35"/>
      <c r="E73" s="38"/>
      <c r="F73" s="38"/>
    </row>
    <row r="74" spans="1:6" ht="29.25" customHeight="1" x14ac:dyDescent="0.2">
      <c r="A74" s="7"/>
      <c r="B74" s="24" t="s">
        <v>186</v>
      </c>
      <c r="C74" s="29"/>
      <c r="D74" s="35"/>
      <c r="E74" s="38"/>
      <c r="F74" s="38"/>
    </row>
    <row r="75" spans="1:6" ht="33.75" customHeight="1" x14ac:dyDescent="0.2">
      <c r="A75" s="7"/>
      <c r="B75" s="24" t="s">
        <v>182</v>
      </c>
      <c r="C75" s="29"/>
      <c r="D75" s="35"/>
      <c r="E75" s="38"/>
      <c r="F75" s="38"/>
    </row>
    <row r="76" spans="1:6" ht="18.75" customHeight="1" x14ac:dyDescent="0.2">
      <c r="A76" s="7"/>
      <c r="B76" s="24" t="s">
        <v>180</v>
      </c>
      <c r="C76" s="30"/>
      <c r="D76" s="36"/>
      <c r="E76" s="39"/>
      <c r="F76" s="39"/>
    </row>
    <row r="77" spans="1:6" ht="15" customHeight="1" x14ac:dyDescent="0.2">
      <c r="A77" s="13" t="s">
        <v>114</v>
      </c>
      <c r="B77" s="2" t="s">
        <v>45</v>
      </c>
      <c r="C77" s="7"/>
      <c r="D77" s="7"/>
      <c r="E77" s="7"/>
      <c r="F77" s="18"/>
    </row>
    <row r="78" spans="1:6" ht="25.5" x14ac:dyDescent="0.2">
      <c r="A78" s="7"/>
      <c r="B78" s="24" t="s">
        <v>187</v>
      </c>
      <c r="C78" s="28" t="s">
        <v>5</v>
      </c>
      <c r="D78" s="34">
        <v>2</v>
      </c>
      <c r="E78" s="37"/>
      <c r="F78" s="37">
        <f>D78*E78</f>
        <v>0</v>
      </c>
    </row>
    <row r="79" spans="1:6" ht="51" x14ac:dyDescent="0.2">
      <c r="A79" s="7"/>
      <c r="B79" s="24" t="s">
        <v>188</v>
      </c>
      <c r="C79" s="29"/>
      <c r="D79" s="35"/>
      <c r="E79" s="38"/>
      <c r="F79" s="38"/>
    </row>
    <row r="80" spans="1:6" ht="25.5" x14ac:dyDescent="0.2">
      <c r="A80" s="7"/>
      <c r="B80" s="24" t="s">
        <v>186</v>
      </c>
      <c r="C80" s="29"/>
      <c r="D80" s="35"/>
      <c r="E80" s="38"/>
      <c r="F80" s="38"/>
    </row>
    <row r="81" spans="1:6" ht="25.5" x14ac:dyDescent="0.2">
      <c r="A81" s="7"/>
      <c r="B81" s="24" t="s">
        <v>182</v>
      </c>
      <c r="C81" s="29"/>
      <c r="D81" s="35"/>
      <c r="E81" s="38"/>
      <c r="F81" s="38"/>
    </row>
    <row r="82" spans="1:6" x14ac:dyDescent="0.2">
      <c r="A82" s="7"/>
      <c r="B82" s="24" t="s">
        <v>180</v>
      </c>
      <c r="C82" s="30"/>
      <c r="D82" s="36"/>
      <c r="E82" s="39"/>
      <c r="F82" s="39"/>
    </row>
    <row r="83" spans="1:6" ht="15.95" customHeight="1" x14ac:dyDescent="0.2">
      <c r="A83" s="13" t="s">
        <v>115</v>
      </c>
      <c r="B83" s="2" t="s">
        <v>46</v>
      </c>
      <c r="C83" s="7"/>
      <c r="D83" s="7"/>
      <c r="E83" s="7"/>
      <c r="F83" s="18"/>
    </row>
    <row r="84" spans="1:6" ht="25.5" x14ac:dyDescent="0.2">
      <c r="A84" s="7"/>
      <c r="B84" s="24" t="s">
        <v>189</v>
      </c>
      <c r="C84" s="28" t="s">
        <v>5</v>
      </c>
      <c r="D84" s="34">
        <v>17</v>
      </c>
      <c r="E84" s="37"/>
      <c r="F84" s="37">
        <f>D84*E84</f>
        <v>0</v>
      </c>
    </row>
    <row r="85" spans="1:6" ht="38.25" x14ac:dyDescent="0.2">
      <c r="A85" s="7"/>
      <c r="B85" s="24" t="s">
        <v>190</v>
      </c>
      <c r="C85" s="29"/>
      <c r="D85" s="35"/>
      <c r="E85" s="38"/>
      <c r="F85" s="38"/>
    </row>
    <row r="86" spans="1:6" ht="25.5" x14ac:dyDescent="0.2">
      <c r="A86" s="7"/>
      <c r="B86" s="24" t="s">
        <v>191</v>
      </c>
      <c r="C86" s="29"/>
      <c r="D86" s="35"/>
      <c r="E86" s="38"/>
      <c r="F86" s="38"/>
    </row>
    <row r="87" spans="1:6" ht="38.25" x14ac:dyDescent="0.2">
      <c r="A87" s="7"/>
      <c r="B87" s="3" t="s">
        <v>47</v>
      </c>
      <c r="C87" s="29"/>
      <c r="D87" s="35"/>
      <c r="E87" s="38"/>
      <c r="F87" s="38"/>
    </row>
    <row r="88" spans="1:6" x14ac:dyDescent="0.2">
      <c r="A88" s="7"/>
      <c r="B88" s="24" t="s">
        <v>180</v>
      </c>
      <c r="C88" s="30"/>
      <c r="D88" s="36"/>
      <c r="E88" s="39"/>
      <c r="F88" s="39"/>
    </row>
    <row r="89" spans="1:6" x14ac:dyDescent="0.2">
      <c r="A89" s="13" t="s">
        <v>116</v>
      </c>
      <c r="B89" s="55" t="s">
        <v>192</v>
      </c>
      <c r="C89" s="43" t="s">
        <v>96</v>
      </c>
      <c r="D89" s="34">
        <v>4</v>
      </c>
      <c r="E89" s="37"/>
      <c r="F89" s="37">
        <f>D89*E89</f>
        <v>0</v>
      </c>
    </row>
    <row r="90" spans="1:6" ht="25.5" x14ac:dyDescent="0.2">
      <c r="A90" s="7"/>
      <c r="B90" s="24" t="s">
        <v>193</v>
      </c>
      <c r="C90" s="29"/>
      <c r="D90" s="35"/>
      <c r="E90" s="38"/>
      <c r="F90" s="38"/>
    </row>
    <row r="91" spans="1:6" ht="38.25" x14ac:dyDescent="0.2">
      <c r="A91" s="7"/>
      <c r="B91" s="24" t="s">
        <v>194</v>
      </c>
      <c r="C91" s="29"/>
      <c r="D91" s="35"/>
      <c r="E91" s="38"/>
      <c r="F91" s="38"/>
    </row>
    <row r="92" spans="1:6" ht="38.25" x14ac:dyDescent="0.2">
      <c r="A92" s="7"/>
      <c r="B92" s="24" t="s">
        <v>195</v>
      </c>
      <c r="C92" s="29"/>
      <c r="D92" s="35"/>
      <c r="E92" s="38"/>
      <c r="F92" s="38"/>
    </row>
    <row r="93" spans="1:6" x14ac:dyDescent="0.2">
      <c r="A93" s="7"/>
      <c r="B93" s="24" t="s">
        <v>180</v>
      </c>
      <c r="C93" s="30"/>
      <c r="D93" s="36"/>
      <c r="E93" s="39"/>
      <c r="F93" s="39"/>
    </row>
    <row r="94" spans="1:6" x14ac:dyDescent="0.2">
      <c r="A94" s="13" t="s">
        <v>117</v>
      </c>
      <c r="B94" s="55" t="s">
        <v>196</v>
      </c>
      <c r="C94" s="28" t="s">
        <v>5</v>
      </c>
      <c r="D94" s="34">
        <v>2</v>
      </c>
      <c r="E94" s="37"/>
      <c r="F94" s="37">
        <f>D94*E94</f>
        <v>0</v>
      </c>
    </row>
    <row r="95" spans="1:6" ht="25.5" x14ac:dyDescent="0.2">
      <c r="A95" s="7"/>
      <c r="B95" s="24" t="s">
        <v>197</v>
      </c>
      <c r="C95" s="29"/>
      <c r="D95" s="35"/>
      <c r="E95" s="38"/>
      <c r="F95" s="38"/>
    </row>
    <row r="96" spans="1:6" ht="25.5" x14ac:dyDescent="0.2">
      <c r="A96" s="7"/>
      <c r="B96" s="24" t="s">
        <v>198</v>
      </c>
      <c r="C96" s="29"/>
      <c r="D96" s="35"/>
      <c r="E96" s="38"/>
      <c r="F96" s="38"/>
    </row>
    <row r="97" spans="1:6" ht="25.5" x14ac:dyDescent="0.2">
      <c r="A97" s="7"/>
      <c r="B97" s="24" t="s">
        <v>199</v>
      </c>
      <c r="C97" s="29"/>
      <c r="D97" s="35"/>
      <c r="E97" s="38"/>
      <c r="F97" s="38"/>
    </row>
    <row r="98" spans="1:6" ht="15" customHeight="1" x14ac:dyDescent="0.2">
      <c r="A98" s="7"/>
      <c r="B98" s="3" t="s">
        <v>41</v>
      </c>
      <c r="C98" s="30"/>
      <c r="D98" s="36"/>
      <c r="E98" s="39"/>
      <c r="F98" s="39"/>
    </row>
    <row r="99" spans="1:6" ht="15" customHeight="1" x14ac:dyDescent="0.2">
      <c r="A99" s="13" t="s">
        <v>118</v>
      </c>
      <c r="B99" s="2" t="s">
        <v>48</v>
      </c>
      <c r="C99" s="7"/>
      <c r="D99" s="7"/>
      <c r="E99" s="7"/>
      <c r="F99" s="18"/>
    </row>
    <row r="100" spans="1:6" ht="25.5" x14ac:dyDescent="0.2">
      <c r="A100" s="7"/>
      <c r="B100" s="24" t="s">
        <v>200</v>
      </c>
      <c r="C100" s="28" t="s">
        <v>5</v>
      </c>
      <c r="D100" s="34">
        <v>1</v>
      </c>
      <c r="E100" s="37"/>
      <c r="F100" s="37">
        <f>D100*E100</f>
        <v>0</v>
      </c>
    </row>
    <row r="101" spans="1:6" ht="25.5" x14ac:dyDescent="0.2">
      <c r="A101" s="7"/>
      <c r="B101" s="3" t="s">
        <v>49</v>
      </c>
      <c r="C101" s="29"/>
      <c r="D101" s="35"/>
      <c r="E101" s="38"/>
      <c r="F101" s="38"/>
    </row>
    <row r="102" spans="1:6" x14ac:dyDescent="0.2">
      <c r="A102" s="7"/>
      <c r="B102" s="24" t="s">
        <v>201</v>
      </c>
      <c r="C102" s="29"/>
      <c r="D102" s="35"/>
      <c r="E102" s="38"/>
      <c r="F102" s="38"/>
    </row>
    <row r="103" spans="1:6" ht="15" customHeight="1" x14ac:dyDescent="0.2">
      <c r="A103" s="7"/>
      <c r="B103" s="3" t="s">
        <v>41</v>
      </c>
      <c r="C103" s="30"/>
      <c r="D103" s="36"/>
      <c r="E103" s="39"/>
      <c r="F103" s="39"/>
    </row>
    <row r="104" spans="1:6" ht="15" customHeight="1" x14ac:dyDescent="0.2">
      <c r="A104" s="13" t="s">
        <v>119</v>
      </c>
      <c r="B104" s="2" t="s">
        <v>50</v>
      </c>
      <c r="C104" s="7"/>
      <c r="D104" s="7"/>
      <c r="E104" s="7"/>
      <c r="F104" s="18"/>
    </row>
    <row r="105" spans="1:6" ht="15" customHeight="1" x14ac:dyDescent="0.2">
      <c r="A105" s="10" t="s">
        <v>120</v>
      </c>
      <c r="B105" s="3" t="s">
        <v>51</v>
      </c>
      <c r="C105" s="8" t="s">
        <v>5</v>
      </c>
      <c r="D105" s="25">
        <v>3</v>
      </c>
      <c r="E105" s="20"/>
      <c r="F105" s="16">
        <f>D105*E105</f>
        <v>0</v>
      </c>
    </row>
    <row r="106" spans="1:6" ht="15" customHeight="1" x14ac:dyDescent="0.2">
      <c r="A106" s="10" t="s">
        <v>121</v>
      </c>
      <c r="B106" s="3" t="s">
        <v>52</v>
      </c>
      <c r="C106" s="8" t="s">
        <v>5</v>
      </c>
      <c r="D106" s="25">
        <v>3</v>
      </c>
      <c r="E106" s="20"/>
      <c r="F106" s="16">
        <f t="shared" ref="F106:F118" si="5">D106*E106</f>
        <v>0</v>
      </c>
    </row>
    <row r="107" spans="1:6" ht="15" customHeight="1" x14ac:dyDescent="0.2">
      <c r="A107" s="10" t="s">
        <v>122</v>
      </c>
      <c r="B107" s="3" t="s">
        <v>53</v>
      </c>
      <c r="C107" s="8" t="s">
        <v>5</v>
      </c>
      <c r="D107" s="25">
        <v>3</v>
      </c>
      <c r="E107" s="20"/>
      <c r="F107" s="16">
        <f t="shared" si="5"/>
        <v>0</v>
      </c>
    </row>
    <row r="108" spans="1:6" ht="15" customHeight="1" x14ac:dyDescent="0.2">
      <c r="A108" s="10" t="s">
        <v>123</v>
      </c>
      <c r="B108" s="3" t="s">
        <v>54</v>
      </c>
      <c r="C108" s="8" t="s">
        <v>5</v>
      </c>
      <c r="D108" s="25">
        <v>8</v>
      </c>
      <c r="E108" s="20"/>
      <c r="F108" s="16">
        <f t="shared" si="5"/>
        <v>0</v>
      </c>
    </row>
    <row r="109" spans="1:6" ht="15" customHeight="1" x14ac:dyDescent="0.2">
      <c r="A109" s="10" t="s">
        <v>124</v>
      </c>
      <c r="B109" s="3" t="s">
        <v>55</v>
      </c>
      <c r="C109" s="8" t="s">
        <v>5</v>
      </c>
      <c r="D109" s="25">
        <v>8</v>
      </c>
      <c r="E109" s="20"/>
      <c r="F109" s="16">
        <f t="shared" si="5"/>
        <v>0</v>
      </c>
    </row>
    <row r="110" spans="1:6" ht="15.95" customHeight="1" x14ac:dyDescent="0.2">
      <c r="A110" s="10" t="s">
        <v>125</v>
      </c>
      <c r="B110" s="3" t="s">
        <v>56</v>
      </c>
      <c r="C110" s="8" t="s">
        <v>5</v>
      </c>
      <c r="D110" s="25">
        <v>16</v>
      </c>
      <c r="E110" s="20"/>
      <c r="F110" s="16">
        <f t="shared" si="5"/>
        <v>0</v>
      </c>
    </row>
    <row r="111" spans="1:6" ht="15" customHeight="1" x14ac:dyDescent="0.2">
      <c r="A111" s="10" t="s">
        <v>126</v>
      </c>
      <c r="B111" s="3" t="s">
        <v>57</v>
      </c>
      <c r="C111" s="8" t="s">
        <v>5</v>
      </c>
      <c r="D111" s="25">
        <v>1</v>
      </c>
      <c r="E111" s="20"/>
      <c r="F111" s="16">
        <f t="shared" si="5"/>
        <v>0</v>
      </c>
    </row>
    <row r="112" spans="1:6" ht="15" customHeight="1" x14ac:dyDescent="0.2">
      <c r="A112" s="10" t="s">
        <v>127</v>
      </c>
      <c r="B112" s="3" t="s">
        <v>58</v>
      </c>
      <c r="C112" s="8" t="s">
        <v>5</v>
      </c>
      <c r="D112" s="25">
        <v>1</v>
      </c>
      <c r="E112" s="20"/>
      <c r="F112" s="16">
        <f t="shared" si="5"/>
        <v>0</v>
      </c>
    </row>
    <row r="113" spans="1:6" ht="15" customHeight="1" x14ac:dyDescent="0.2">
      <c r="A113" s="10" t="s">
        <v>128</v>
      </c>
      <c r="B113" s="3" t="s">
        <v>59</v>
      </c>
      <c r="C113" s="8" t="s">
        <v>5</v>
      </c>
      <c r="D113" s="25">
        <v>1</v>
      </c>
      <c r="E113" s="20"/>
      <c r="F113" s="16">
        <f t="shared" si="5"/>
        <v>0</v>
      </c>
    </row>
    <row r="114" spans="1:6" ht="15" customHeight="1" x14ac:dyDescent="0.2">
      <c r="A114" s="10" t="s">
        <v>129</v>
      </c>
      <c r="B114" s="3" t="s">
        <v>60</v>
      </c>
      <c r="C114" s="8" t="s">
        <v>5</v>
      </c>
      <c r="D114" s="25">
        <v>1</v>
      </c>
      <c r="E114" s="20"/>
      <c r="F114" s="16">
        <f t="shared" si="5"/>
        <v>0</v>
      </c>
    </row>
    <row r="115" spans="1:6" ht="30" customHeight="1" x14ac:dyDescent="0.2">
      <c r="A115" s="10" t="s">
        <v>130</v>
      </c>
      <c r="B115" s="4" t="s">
        <v>61</v>
      </c>
      <c r="C115" s="8" t="s">
        <v>5</v>
      </c>
      <c r="D115" s="25">
        <v>1</v>
      </c>
      <c r="E115" s="20"/>
      <c r="F115" s="16">
        <f t="shared" si="5"/>
        <v>0</v>
      </c>
    </row>
    <row r="116" spans="1:6" ht="15" customHeight="1" x14ac:dyDescent="0.2">
      <c r="A116" s="10" t="s">
        <v>131</v>
      </c>
      <c r="B116" s="3" t="s">
        <v>62</v>
      </c>
      <c r="C116" s="8" t="s">
        <v>5</v>
      </c>
      <c r="D116" s="25">
        <v>1</v>
      </c>
      <c r="E116" s="20"/>
      <c r="F116" s="16">
        <f t="shared" si="5"/>
        <v>0</v>
      </c>
    </row>
    <row r="117" spans="1:6" x14ac:dyDescent="0.2">
      <c r="A117" s="10" t="s">
        <v>132</v>
      </c>
      <c r="B117" s="24" t="s">
        <v>202</v>
      </c>
      <c r="C117" s="8" t="s">
        <v>5</v>
      </c>
      <c r="D117" s="25">
        <v>4</v>
      </c>
      <c r="E117" s="20"/>
      <c r="F117" s="16">
        <f t="shared" si="5"/>
        <v>0</v>
      </c>
    </row>
    <row r="118" spans="1:6" ht="18.75" customHeight="1" x14ac:dyDescent="0.2">
      <c r="A118" s="10" t="s">
        <v>133</v>
      </c>
      <c r="B118" s="3" t="s">
        <v>63</v>
      </c>
      <c r="C118" s="8" t="s">
        <v>5</v>
      </c>
      <c r="D118" s="25">
        <v>8</v>
      </c>
      <c r="E118" s="20"/>
      <c r="F118" s="16">
        <f t="shared" si="5"/>
        <v>0</v>
      </c>
    </row>
    <row r="119" spans="1:6" ht="30" customHeight="1" x14ac:dyDescent="0.2">
      <c r="A119" s="13" t="s">
        <v>134</v>
      </c>
      <c r="B119" s="4" t="s">
        <v>64</v>
      </c>
      <c r="C119" s="7"/>
      <c r="D119" s="7"/>
      <c r="E119" s="7"/>
      <c r="F119" s="18"/>
    </row>
    <row r="120" spans="1:6" ht="25.5" x14ac:dyDescent="0.2">
      <c r="A120" s="10" t="s">
        <v>135</v>
      </c>
      <c r="B120" s="24" t="s">
        <v>203</v>
      </c>
      <c r="C120" s="8" t="s">
        <v>5</v>
      </c>
      <c r="D120" s="25">
        <v>7</v>
      </c>
      <c r="E120" s="20"/>
      <c r="F120" s="16">
        <f>D120*E120</f>
        <v>0</v>
      </c>
    </row>
    <row r="121" spans="1:6" ht="25.5" x14ac:dyDescent="0.2">
      <c r="A121" s="10" t="s">
        <v>136</v>
      </c>
      <c r="B121" s="24" t="s">
        <v>204</v>
      </c>
      <c r="C121" s="8" t="s">
        <v>5</v>
      </c>
      <c r="D121" s="25">
        <v>4</v>
      </c>
      <c r="E121" s="20"/>
      <c r="F121" s="16">
        <f t="shared" ref="F121:F125" si="6">D121*E121</f>
        <v>0</v>
      </c>
    </row>
    <row r="122" spans="1:6" ht="25.5" x14ac:dyDescent="0.2">
      <c r="A122" s="10" t="s">
        <v>137</v>
      </c>
      <c r="B122" s="24" t="s">
        <v>205</v>
      </c>
      <c r="C122" s="8" t="s">
        <v>5</v>
      </c>
      <c r="D122" s="25">
        <v>1</v>
      </c>
      <c r="E122" s="20"/>
      <c r="F122" s="16">
        <f t="shared" si="6"/>
        <v>0</v>
      </c>
    </row>
    <row r="123" spans="1:6" ht="25.5" x14ac:dyDescent="0.2">
      <c r="A123" s="10" t="s">
        <v>138</v>
      </c>
      <c r="B123" s="24" t="s">
        <v>206</v>
      </c>
      <c r="C123" s="8" t="s">
        <v>5</v>
      </c>
      <c r="D123" s="25">
        <v>2</v>
      </c>
      <c r="E123" s="20"/>
      <c r="F123" s="16">
        <f t="shared" si="6"/>
        <v>0</v>
      </c>
    </row>
    <row r="124" spans="1:6" ht="15" customHeight="1" x14ac:dyDescent="0.2">
      <c r="A124" s="10" t="s">
        <v>139</v>
      </c>
      <c r="B124" s="3" t="s">
        <v>65</v>
      </c>
      <c r="C124" s="8" t="s">
        <v>5</v>
      </c>
      <c r="D124" s="25">
        <v>3</v>
      </c>
      <c r="E124" s="20"/>
      <c r="F124" s="16">
        <f t="shared" si="6"/>
        <v>0</v>
      </c>
    </row>
    <row r="125" spans="1:6" ht="15" customHeight="1" x14ac:dyDescent="0.2">
      <c r="A125" s="10" t="s">
        <v>140</v>
      </c>
      <c r="B125" s="3" t="s">
        <v>66</v>
      </c>
      <c r="C125" s="8" t="s">
        <v>5</v>
      </c>
      <c r="D125" s="25">
        <v>1</v>
      </c>
      <c r="E125" s="20"/>
      <c r="F125" s="16">
        <f t="shared" si="6"/>
        <v>0</v>
      </c>
    </row>
    <row r="126" spans="1:6" ht="14.25" customHeight="1" x14ac:dyDescent="0.2">
      <c r="A126" s="7"/>
      <c r="B126" s="1"/>
      <c r="C126" s="7"/>
      <c r="D126" s="7"/>
      <c r="E126" s="7"/>
      <c r="F126" s="18"/>
    </row>
    <row r="127" spans="1:6" ht="15" customHeight="1" x14ac:dyDescent="0.2">
      <c r="A127" s="13" t="s">
        <v>141</v>
      </c>
      <c r="B127" s="55" t="s">
        <v>150</v>
      </c>
      <c r="C127" s="7"/>
      <c r="D127" s="7"/>
      <c r="E127" s="7"/>
      <c r="F127" s="18"/>
    </row>
    <row r="128" spans="1:6" ht="15" customHeight="1" x14ac:dyDescent="0.2">
      <c r="A128" s="8" t="s">
        <v>67</v>
      </c>
      <c r="B128" s="24" t="s">
        <v>142</v>
      </c>
      <c r="C128" s="7"/>
      <c r="D128" s="25">
        <v>3</v>
      </c>
      <c r="E128" s="21"/>
      <c r="F128" s="18">
        <f>D128*E128</f>
        <v>0</v>
      </c>
    </row>
    <row r="129" spans="1:6" x14ac:dyDescent="0.2">
      <c r="A129" s="8" t="s">
        <v>68</v>
      </c>
      <c r="B129" s="24" t="s">
        <v>207</v>
      </c>
      <c r="C129" s="7"/>
      <c r="D129" s="7">
        <v>1</v>
      </c>
      <c r="E129" s="21"/>
      <c r="F129" s="18">
        <f t="shared" ref="F129:F131" si="7">D129*E129</f>
        <v>0</v>
      </c>
    </row>
    <row r="130" spans="1:6" ht="15" customHeight="1" x14ac:dyDescent="0.2">
      <c r="A130" s="8" t="s">
        <v>69</v>
      </c>
      <c r="B130" s="4" t="s">
        <v>70</v>
      </c>
      <c r="C130" s="7"/>
      <c r="D130" s="7">
        <v>1</v>
      </c>
      <c r="E130" s="21"/>
      <c r="F130" s="18">
        <f t="shared" si="7"/>
        <v>0</v>
      </c>
    </row>
    <row r="131" spans="1:6" x14ac:dyDescent="0.2">
      <c r="A131" s="8" t="s">
        <v>71</v>
      </c>
      <c r="B131" s="24" t="s">
        <v>208</v>
      </c>
      <c r="C131" s="7"/>
      <c r="D131" s="25">
        <v>1</v>
      </c>
      <c r="E131" s="22"/>
      <c r="F131" s="18">
        <f t="shared" si="7"/>
        <v>0</v>
      </c>
    </row>
    <row r="132" spans="1:6" ht="30" customHeight="1" x14ac:dyDescent="0.2">
      <c r="A132" s="7"/>
      <c r="C132" s="7"/>
      <c r="D132" s="7"/>
      <c r="E132" s="7"/>
      <c r="F132" s="18"/>
    </row>
    <row r="133" spans="1:6" ht="15" customHeight="1" x14ac:dyDescent="0.2">
      <c r="A133" s="13"/>
      <c r="B133" s="2" t="s">
        <v>72</v>
      </c>
      <c r="C133" s="7"/>
      <c r="D133" s="7"/>
      <c r="E133" s="7"/>
      <c r="F133" s="17">
        <f>F56+F61+F66+F71+F78+F84+F89+F94+F100+F105+F106+F107+F108+F109+F110+F111+F112+F113+F114+F115+F116+F117+F118+F120+F121+F122+F123+F124+F125+F128+F129+F130+F131</f>
        <v>0</v>
      </c>
    </row>
    <row r="134" spans="1:6" ht="21.75" customHeight="1" x14ac:dyDescent="0.2">
      <c r="A134" s="7"/>
      <c r="B134" s="5" t="s">
        <v>73</v>
      </c>
      <c r="C134" s="7"/>
      <c r="D134" s="7"/>
      <c r="E134" s="7"/>
      <c r="F134" s="18"/>
    </row>
    <row r="135" spans="1:6" ht="12.95" customHeight="1" x14ac:dyDescent="0.2">
      <c r="A135" s="7"/>
      <c r="B135" s="1"/>
      <c r="C135" s="7"/>
      <c r="D135" s="7"/>
      <c r="E135" s="7"/>
      <c r="F135" s="18"/>
    </row>
    <row r="136" spans="1:6" ht="15" customHeight="1" x14ac:dyDescent="0.2">
      <c r="A136" s="13" t="s">
        <v>143</v>
      </c>
      <c r="B136" s="2" t="s">
        <v>0</v>
      </c>
      <c r="C136" s="7"/>
      <c r="D136" s="7"/>
      <c r="E136" s="7"/>
      <c r="F136" s="17">
        <f>F16</f>
        <v>0</v>
      </c>
    </row>
    <row r="137" spans="1:6" ht="15" customHeight="1" x14ac:dyDescent="0.2">
      <c r="A137" s="13" t="s">
        <v>90</v>
      </c>
      <c r="B137" s="2" t="s">
        <v>7</v>
      </c>
      <c r="C137" s="7"/>
      <c r="D137" s="7"/>
      <c r="E137" s="7"/>
      <c r="F137" s="17">
        <f>F52</f>
        <v>0</v>
      </c>
    </row>
    <row r="138" spans="1:6" ht="15" customHeight="1" x14ac:dyDescent="0.2">
      <c r="A138" s="13" t="s">
        <v>109</v>
      </c>
      <c r="B138" s="2" t="s">
        <v>74</v>
      </c>
      <c r="C138" s="7"/>
      <c r="D138" s="7"/>
      <c r="E138" s="7"/>
      <c r="F138" s="17">
        <f>F133</f>
        <v>0</v>
      </c>
    </row>
    <row r="139" spans="1:6" ht="15" customHeight="1" x14ac:dyDescent="0.2">
      <c r="A139" s="7"/>
      <c r="B139" s="2" t="s">
        <v>75</v>
      </c>
      <c r="C139" s="7"/>
      <c r="D139" s="7"/>
      <c r="E139" s="7"/>
      <c r="F139" s="17">
        <f>SUM(F136:F138)</f>
        <v>0</v>
      </c>
    </row>
    <row r="140" spans="1:6" ht="15" customHeight="1" x14ac:dyDescent="0.2">
      <c r="A140" s="7"/>
      <c r="B140" s="2" t="s">
        <v>76</v>
      </c>
      <c r="C140" s="7"/>
      <c r="D140" s="7"/>
      <c r="E140" s="7"/>
      <c r="F140" s="17">
        <f>F139*0.25</f>
        <v>0</v>
      </c>
    </row>
    <row r="141" spans="1:6" ht="19.5" customHeight="1" x14ac:dyDescent="0.2">
      <c r="A141" s="14"/>
      <c r="B141" s="6" t="s">
        <v>77</v>
      </c>
      <c r="C141" s="23"/>
      <c r="D141" s="23"/>
      <c r="E141" s="23"/>
      <c r="F141" s="19">
        <f>F139+F140</f>
        <v>0</v>
      </c>
    </row>
    <row r="145" spans="3:3" x14ac:dyDescent="0.2">
      <c r="C145" s="9" t="s">
        <v>209</v>
      </c>
    </row>
    <row r="146" spans="3:3" x14ac:dyDescent="0.2">
      <c r="C146" s="9" t="s">
        <v>210</v>
      </c>
    </row>
  </sheetData>
  <mergeCells count="45">
    <mergeCell ref="A2:F2"/>
    <mergeCell ref="C94:C98"/>
    <mergeCell ref="D94:D98"/>
    <mergeCell ref="E94:E98"/>
    <mergeCell ref="F94:F98"/>
    <mergeCell ref="A3:F3"/>
    <mergeCell ref="D84:D88"/>
    <mergeCell ref="E84:E88"/>
    <mergeCell ref="F84:F88"/>
    <mergeCell ref="C89:C93"/>
    <mergeCell ref="D89:D93"/>
    <mergeCell ref="E89:E93"/>
    <mergeCell ref="F89:F93"/>
    <mergeCell ref="C61:C64"/>
    <mergeCell ref="D61:D64"/>
    <mergeCell ref="E61:E64"/>
    <mergeCell ref="F61:F64"/>
    <mergeCell ref="C100:C103"/>
    <mergeCell ref="D100:D103"/>
    <mergeCell ref="E100:E103"/>
    <mergeCell ref="F100:F103"/>
    <mergeCell ref="D71:D76"/>
    <mergeCell ref="E71:E76"/>
    <mergeCell ref="F71:F76"/>
    <mergeCell ref="C78:C82"/>
    <mergeCell ref="D78:D82"/>
    <mergeCell ref="E78:E82"/>
    <mergeCell ref="F78:F82"/>
    <mergeCell ref="C84:C88"/>
    <mergeCell ref="A1:F1"/>
    <mergeCell ref="C71:C76"/>
    <mergeCell ref="C56:C59"/>
    <mergeCell ref="A19:A24"/>
    <mergeCell ref="C66:C70"/>
    <mergeCell ref="D66:D70"/>
    <mergeCell ref="E66:E70"/>
    <mergeCell ref="F66:F70"/>
    <mergeCell ref="B5:F5"/>
    <mergeCell ref="C19:C24"/>
    <mergeCell ref="D19:D24"/>
    <mergeCell ref="E19:E24"/>
    <mergeCell ref="F19:F24"/>
    <mergeCell ref="D56:D59"/>
    <mergeCell ref="E56:E59"/>
    <mergeCell ref="F56:F59"/>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Andrej Lepoglavec</cp:lastModifiedBy>
  <cp:lastPrinted>2026-06-09T08:50:54Z</cp:lastPrinted>
  <dcterms:created xsi:type="dcterms:W3CDTF">2026-06-08T05:15:29Z</dcterms:created>
  <dcterms:modified xsi:type="dcterms:W3CDTF">2026-06-09T08:52:40Z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2026-06-02T00:00:00Z</vt:filetime>
  </property>
  <property fmtid="{D5CDD505-2E9C-101B-9397-08002B2CF9AE}" pid="3" name="Creator">
    <vt:lpwstr>Microsoft® Excel® 2019</vt:lpwstr>
  </property>
  <property fmtid="{D5CDD505-2E9C-101B-9397-08002B2CF9AE}" pid="4" name="LastSaved">
    <vt:filetime>2026-06-08T00:00:00Z</vt:filetime>
  </property>
  <property fmtid="{D5CDD505-2E9C-101B-9397-08002B2CF9AE}" pid="5" name="Producer">
    <vt:lpwstr>Microsoft® Excel® 2019</vt:lpwstr>
  </property>
</Properties>
</file>