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mrogina\Downloads\Fwd 15 sjednica - elektronska - 3072026 -prijedlog polugodišnjeg izvještaja o izvršenju Financijskog plana za 2026 g\"/>
    </mc:Choice>
  </mc:AlternateContent>
  <xr:revisionPtr revIDLastSave="0" documentId="13_ncr:1_{4D2C28B4-080B-4F87-9A29-EBA90529D78B}" xr6:coauthVersionLast="47" xr6:coauthVersionMax="47" xr10:uidLastSave="{00000000-0000-0000-0000-000000000000}"/>
  <bookViews>
    <workbookView xWindow="-120" yWindow="-120" windowWidth="29040" windowHeight="15720" activeTab="6" xr2:uid="{00000000-000D-0000-FFFF-FFFF00000000}"/>
  </bookViews>
  <sheets>
    <sheet name="SAŽETAK" sheetId="1" r:id="rId1"/>
    <sheet name="P i R - Tablica 1" sheetId="2" r:id="rId2"/>
    <sheet name="P i R - Tablica 2" sheetId="3" r:id="rId3"/>
    <sheet name="R - Tablica 3" sheetId="4" r:id="rId4"/>
    <sheet name="Rač. fin - Tablica 4" sheetId="5" r:id="rId5"/>
    <sheet name="Rač. fin - Tablica 5" sheetId="6" r:id="rId6"/>
    <sheet name="Posebni dio - Tablica 6." sheetId="7" r:id="rId7"/>
  </sheets>
  <definedNames>
    <definedName name="_xlnm.Print_Titles" localSheetId="1">'P i R - Tablica 1'!$9:$10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E216" i="7" l="1"/>
  <c r="E215" i="7"/>
  <c r="E212" i="7"/>
  <c r="E209" i="7"/>
  <c r="E208" i="7"/>
  <c r="E205" i="7"/>
  <c r="E204" i="7"/>
  <c r="E203" i="7"/>
  <c r="E198" i="7"/>
  <c r="E197" i="7"/>
  <c r="E194" i="7"/>
  <c r="E193" i="7"/>
  <c r="E192" i="7"/>
  <c r="E180" i="7"/>
  <c r="E179" i="7"/>
  <c r="E178" i="7"/>
  <c r="E174" i="7"/>
  <c r="E173" i="7"/>
  <c r="E171" i="7"/>
  <c r="E170" i="7"/>
  <c r="E151" i="7"/>
  <c r="E146" i="7"/>
  <c r="E145" i="7"/>
  <c r="E142" i="7"/>
  <c r="E138" i="7"/>
  <c r="E124" i="7"/>
  <c r="E119" i="7"/>
  <c r="E118" i="7"/>
  <c r="E117" i="7"/>
  <c r="E116" i="7"/>
  <c r="E112" i="7"/>
  <c r="E104" i="7"/>
  <c r="E103" i="7"/>
  <c r="E101" i="7"/>
  <c r="E100" i="7"/>
  <c r="E99" i="7"/>
  <c r="E95" i="7"/>
  <c r="E90" i="7"/>
  <c r="E87" i="7"/>
  <c r="E86" i="7"/>
  <c r="E84" i="7"/>
  <c r="E81" i="7"/>
  <c r="E80" i="7"/>
  <c r="E74" i="7"/>
  <c r="E71" i="7"/>
  <c r="E68" i="7"/>
  <c r="E67" i="7"/>
  <c r="E66" i="7"/>
  <c r="E61" i="7"/>
  <c r="E58" i="7"/>
  <c r="E57" i="7"/>
  <c r="E56" i="7"/>
  <c r="E55" i="7"/>
  <c r="E49" i="7"/>
  <c r="E44" i="7"/>
  <c r="E40" i="7"/>
  <c r="E36" i="7"/>
  <c r="E35" i="7"/>
  <c r="E34" i="7"/>
  <c r="E25" i="7"/>
  <c r="E23" i="7"/>
  <c r="E22" i="7"/>
  <c r="E21" i="7"/>
  <c r="E20" i="7"/>
  <c r="E19" i="7"/>
  <c r="E18" i="7"/>
  <c r="E17" i="7"/>
  <c r="E16" i="7"/>
  <c r="E15" i="7"/>
  <c r="E14" i="7"/>
  <c r="E13" i="7"/>
  <c r="E12" i="7"/>
  <c r="B23" i="6"/>
  <c r="G21" i="6"/>
  <c r="F21" i="6"/>
  <c r="F19" i="6"/>
  <c r="D19" i="6"/>
  <c r="G19" i="6" s="1"/>
  <c r="C19" i="6"/>
  <c r="G18" i="6"/>
  <c r="F18" i="6"/>
  <c r="E17" i="6"/>
  <c r="D17" i="6"/>
  <c r="D23" i="6" s="1"/>
  <c r="C17" i="6"/>
  <c r="C23" i="6" s="1"/>
  <c r="G11" i="6"/>
  <c r="F11" i="6"/>
  <c r="E10" i="6"/>
  <c r="G10" i="6" s="1"/>
  <c r="D10" i="6"/>
  <c r="C10" i="6"/>
  <c r="B10" i="6"/>
  <c r="G9" i="6"/>
  <c r="F9" i="6"/>
  <c r="E8" i="6"/>
  <c r="G8" i="6" s="1"/>
  <c r="D8" i="6"/>
  <c r="C8" i="6"/>
  <c r="B8" i="6"/>
  <c r="G7" i="6"/>
  <c r="F7" i="6"/>
  <c r="E6" i="6"/>
  <c r="D6" i="6"/>
  <c r="D13" i="6" s="1"/>
  <c r="C6" i="6"/>
  <c r="C13" i="6" s="1"/>
  <c r="B6" i="6"/>
  <c r="G21" i="5"/>
  <c r="F21" i="5"/>
  <c r="G20" i="5"/>
  <c r="F20" i="5"/>
  <c r="G19" i="5"/>
  <c r="F19" i="5"/>
  <c r="G18" i="5"/>
  <c r="F18" i="5"/>
  <c r="G17" i="5"/>
  <c r="F17" i="5"/>
  <c r="G13" i="5"/>
  <c r="F13" i="5"/>
  <c r="E12" i="5"/>
  <c r="G12" i="5" s="1"/>
  <c r="D12" i="5"/>
  <c r="C12" i="5"/>
  <c r="B12" i="5"/>
  <c r="G11" i="5"/>
  <c r="F11" i="5"/>
  <c r="E10" i="5"/>
  <c r="G10" i="5" s="1"/>
  <c r="D10" i="5"/>
  <c r="D9" i="5" s="1"/>
  <c r="D15" i="5" s="1"/>
  <c r="C10" i="5"/>
  <c r="C9" i="5" s="1"/>
  <c r="C15" i="5" s="1"/>
  <c r="B10" i="5"/>
  <c r="E9" i="5"/>
  <c r="E15" i="5" s="1"/>
  <c r="B9" i="5"/>
  <c r="B15" i="5" s="1"/>
  <c r="G38" i="4"/>
  <c r="F38" i="4"/>
  <c r="G36" i="4"/>
  <c r="F36" i="4"/>
  <c r="G35" i="4"/>
  <c r="F35" i="4"/>
  <c r="G34" i="4"/>
  <c r="F34" i="4"/>
  <c r="G33" i="4"/>
  <c r="F33" i="4"/>
  <c r="E32" i="4"/>
  <c r="D32" i="4"/>
  <c r="C32" i="4"/>
  <c r="B32" i="4"/>
  <c r="G31" i="4"/>
  <c r="F31" i="4"/>
  <c r="G30" i="4"/>
  <c r="F30" i="4"/>
  <c r="G29" i="4"/>
  <c r="F29" i="4"/>
  <c r="G28" i="4"/>
  <c r="F28" i="4"/>
  <c r="G27" i="4"/>
  <c r="F27" i="4"/>
  <c r="G26" i="4"/>
  <c r="F26" i="4"/>
  <c r="G25" i="4"/>
  <c r="F25" i="4"/>
  <c r="E24" i="4"/>
  <c r="D24" i="4"/>
  <c r="B24" i="4"/>
  <c r="G23" i="4"/>
  <c r="F23" i="4"/>
  <c r="G22" i="4"/>
  <c r="F22" i="4"/>
  <c r="G21" i="4"/>
  <c r="F21" i="4"/>
  <c r="G19" i="4"/>
  <c r="F19" i="4"/>
  <c r="G18" i="4"/>
  <c r="F18" i="4"/>
  <c r="G17" i="4"/>
  <c r="F17" i="4"/>
  <c r="G16" i="4"/>
  <c r="F16" i="4"/>
  <c r="G15" i="4"/>
  <c r="F15" i="4"/>
  <c r="G14" i="4"/>
  <c r="F14" i="4"/>
  <c r="G13" i="4"/>
  <c r="F13" i="4"/>
  <c r="E12" i="4"/>
  <c r="G12" i="4" s="1"/>
  <c r="D12" i="4"/>
  <c r="C12" i="4"/>
  <c r="B12" i="4"/>
  <c r="F12" i="4" s="1"/>
  <c r="G11" i="4"/>
  <c r="F11" i="4"/>
  <c r="G10" i="4"/>
  <c r="F10" i="4"/>
  <c r="G9" i="4"/>
  <c r="F9" i="4"/>
  <c r="G8" i="4"/>
  <c r="F8" i="4"/>
  <c r="G7" i="4"/>
  <c r="F7" i="4"/>
  <c r="E6" i="4"/>
  <c r="G6" i="4" s="1"/>
  <c r="D6" i="4"/>
  <c r="C6" i="4"/>
  <c r="B6" i="4"/>
  <c r="F6" i="4" s="1"/>
  <c r="F49" i="3"/>
  <c r="E46" i="3"/>
  <c r="D46" i="3"/>
  <c r="C46" i="3"/>
  <c r="B46" i="3"/>
  <c r="F45" i="3"/>
  <c r="F44" i="3"/>
  <c r="F43" i="3"/>
  <c r="F42" i="3"/>
  <c r="F39" i="3"/>
  <c r="F38" i="3"/>
  <c r="F37" i="3"/>
  <c r="F36" i="3"/>
  <c r="F35" i="3"/>
  <c r="F34" i="3"/>
  <c r="F33" i="3"/>
  <c r="F32" i="3"/>
  <c r="F31" i="3"/>
  <c r="F30" i="3"/>
  <c r="G25" i="3"/>
  <c r="F25" i="3"/>
  <c r="G23" i="3"/>
  <c r="F23" i="3"/>
  <c r="G22" i="3"/>
  <c r="F22" i="3"/>
  <c r="G21" i="3"/>
  <c r="F21" i="3"/>
  <c r="G20" i="3"/>
  <c r="F20" i="3"/>
  <c r="G19" i="3"/>
  <c r="G17" i="3"/>
  <c r="F17" i="3"/>
  <c r="F16" i="3"/>
  <c r="G15" i="3"/>
  <c r="F15" i="3"/>
  <c r="G14" i="3"/>
  <c r="F14" i="3"/>
  <c r="G13" i="3"/>
  <c r="F13" i="3"/>
  <c r="G12" i="3"/>
  <c r="F12" i="3"/>
  <c r="G11" i="3"/>
  <c r="F11" i="3"/>
  <c r="G10" i="3"/>
  <c r="F10" i="3"/>
  <c r="G9" i="3"/>
  <c r="F9" i="3"/>
  <c r="G8" i="3"/>
  <c r="F8" i="3"/>
  <c r="G159" i="2"/>
  <c r="F159" i="2"/>
  <c r="G155" i="2"/>
  <c r="F151" i="2"/>
  <c r="F150" i="2"/>
  <c r="F149" i="2"/>
  <c r="F148" i="2"/>
  <c r="F147" i="2"/>
  <c r="F146" i="2"/>
  <c r="F145" i="2"/>
  <c r="F144" i="2"/>
  <c r="G141" i="2"/>
  <c r="F141" i="2"/>
  <c r="G140" i="2"/>
  <c r="G139" i="2"/>
  <c r="F139" i="2"/>
  <c r="E138" i="2"/>
  <c r="G138" i="2" s="1"/>
  <c r="B138" i="2"/>
  <c r="E137" i="2"/>
  <c r="G137" i="2" s="1"/>
  <c r="B137" i="2"/>
  <c r="G136" i="2"/>
  <c r="F136" i="2"/>
  <c r="F132" i="2"/>
  <c r="F131" i="2"/>
  <c r="G130" i="2"/>
  <c r="F130" i="2"/>
  <c r="F128" i="2"/>
  <c r="F127" i="2"/>
  <c r="F126" i="2"/>
  <c r="F124" i="2"/>
  <c r="F123" i="2"/>
  <c r="F122" i="2"/>
  <c r="F121" i="2"/>
  <c r="F120" i="2"/>
  <c r="G119" i="2"/>
  <c r="F119" i="2"/>
  <c r="F117" i="2"/>
  <c r="F116" i="2"/>
  <c r="F115" i="2"/>
  <c r="F114" i="2"/>
  <c r="F113" i="2"/>
  <c r="F112" i="2"/>
  <c r="F111" i="2"/>
  <c r="F110" i="2"/>
  <c r="F109" i="2"/>
  <c r="F108" i="2"/>
  <c r="F107" i="2"/>
  <c r="F106" i="2"/>
  <c r="F105" i="2"/>
  <c r="F104" i="2"/>
  <c r="F103" i="2"/>
  <c r="F102" i="2"/>
  <c r="F101" i="2"/>
  <c r="F100" i="2"/>
  <c r="F99" i="2"/>
  <c r="F98" i="2"/>
  <c r="F97" i="2"/>
  <c r="F96" i="2"/>
  <c r="F95" i="2"/>
  <c r="F94" i="2"/>
  <c r="F93" i="2"/>
  <c r="F92" i="2"/>
  <c r="F91" i="2"/>
  <c r="F90" i="2"/>
  <c r="F89" i="2"/>
  <c r="F88" i="2"/>
  <c r="F87" i="2"/>
  <c r="F86" i="2"/>
  <c r="F85" i="2"/>
  <c r="G84" i="2"/>
  <c r="F84" i="2"/>
  <c r="F82" i="2"/>
  <c r="F81" i="2"/>
  <c r="F80" i="2"/>
  <c r="F79" i="2"/>
  <c r="F78" i="2"/>
  <c r="F77" i="2"/>
  <c r="F76" i="2"/>
  <c r="G75" i="2"/>
  <c r="F75" i="2"/>
  <c r="G74" i="2"/>
  <c r="F74" i="2"/>
  <c r="G71" i="2"/>
  <c r="F71" i="2"/>
  <c r="F64" i="2"/>
  <c r="F62" i="2"/>
  <c r="G61" i="2"/>
  <c r="F61" i="2"/>
  <c r="F59" i="2"/>
  <c r="F58" i="2"/>
  <c r="G57" i="2"/>
  <c r="F57" i="2"/>
  <c r="F55" i="2"/>
  <c r="F54" i="2"/>
  <c r="E50" i="2"/>
  <c r="B50" i="2"/>
  <c r="G49" i="2"/>
  <c r="F49" i="2"/>
  <c r="F47" i="2"/>
  <c r="F46" i="2"/>
  <c r="F45" i="2"/>
  <c r="F44" i="2"/>
  <c r="G43" i="2"/>
  <c r="F43" i="2"/>
  <c r="F41" i="2"/>
  <c r="F40" i="2"/>
  <c r="G39" i="2"/>
  <c r="F39" i="2"/>
  <c r="F37" i="2"/>
  <c r="F36" i="2"/>
  <c r="F35" i="2"/>
  <c r="F34" i="2"/>
  <c r="G33" i="2"/>
  <c r="F33" i="2"/>
  <c r="G31" i="2"/>
  <c r="F31" i="2"/>
  <c r="G30" i="2"/>
  <c r="F30" i="2"/>
  <c r="G29" i="2"/>
  <c r="F29" i="2"/>
  <c r="G28" i="2"/>
  <c r="F28" i="2"/>
  <c r="E27" i="2"/>
  <c r="G27" i="2" s="1"/>
  <c r="B27" i="2"/>
  <c r="G26" i="2"/>
  <c r="F26" i="2"/>
  <c r="F24" i="2"/>
  <c r="F22" i="2"/>
  <c r="G19" i="2"/>
  <c r="F19" i="2"/>
  <c r="G18" i="2"/>
  <c r="F18" i="2"/>
  <c r="G17" i="2"/>
  <c r="F17" i="2"/>
  <c r="G16" i="2"/>
  <c r="F16" i="2"/>
  <c r="E15" i="2"/>
  <c r="G15" i="2" s="1"/>
  <c r="B15" i="2"/>
  <c r="G14" i="2"/>
  <c r="F14" i="2"/>
  <c r="E13" i="2"/>
  <c r="B13" i="2"/>
  <c r="G12" i="2"/>
  <c r="F12" i="2"/>
  <c r="G11" i="2"/>
  <c r="F11" i="2"/>
  <c r="E31" i="1"/>
  <c r="D31" i="1"/>
  <c r="C31" i="1"/>
  <c r="B31" i="1"/>
  <c r="G30" i="1"/>
  <c r="F30" i="1"/>
  <c r="G29" i="1"/>
  <c r="F29" i="1"/>
  <c r="G26" i="1"/>
  <c r="F26" i="1"/>
  <c r="E23" i="1"/>
  <c r="G23" i="1" s="1"/>
  <c r="D23" i="1"/>
  <c r="C23" i="1"/>
  <c r="B23" i="1"/>
  <c r="F23" i="1" s="1"/>
  <c r="G22" i="1"/>
  <c r="F22" i="1"/>
  <c r="G21" i="1"/>
  <c r="F21" i="1"/>
  <c r="G20" i="1"/>
  <c r="F20" i="1"/>
  <c r="G19" i="1"/>
  <c r="F19" i="1"/>
  <c r="F10" i="6" l="1"/>
  <c r="F8" i="6"/>
  <c r="G32" i="4"/>
  <c r="B13" i="6"/>
  <c r="F12" i="5"/>
  <c r="F10" i="5"/>
  <c r="G24" i="4"/>
  <c r="F27" i="2"/>
  <c r="F13" i="2"/>
  <c r="F15" i="2"/>
  <c r="E23" i="6"/>
  <c r="F17" i="6"/>
  <c r="F6" i="6"/>
  <c r="G6" i="6"/>
  <c r="F15" i="5"/>
  <c r="G15" i="5"/>
  <c r="G23" i="6"/>
  <c r="F23" i="6"/>
  <c r="F137" i="2"/>
  <c r="F138" i="2"/>
  <c r="F24" i="4"/>
  <c r="F32" i="4"/>
  <c r="F9" i="5"/>
  <c r="G17" i="6"/>
  <c r="G9" i="5"/>
  <c r="E13" i="6"/>
  <c r="F13" i="6" l="1"/>
  <c r="G13" i="6"/>
</calcChain>
</file>

<file path=xl/sharedStrings.xml><?xml version="1.0" encoding="utf-8"?>
<sst xmlns="http://schemas.openxmlformats.org/spreadsheetml/2006/main" count="784" uniqueCount="277">
  <si>
    <t>PRIJEDLOG POLUGODIŠNJEG IZVJEŠTAJA O IZVRŠENJU FINANCIJSKOG PLANA</t>
  </si>
  <si>
    <t>DOMA ZDRAVLJA VARAŽDINSKE ŽUPANIJE</t>
  </si>
  <si>
    <t>ZA 2026. GODINU</t>
  </si>
  <si>
    <t>I. OPĆI DIO</t>
  </si>
  <si>
    <t>Članak 1.</t>
  </si>
  <si>
    <t xml:space="preserve">Sažetak polugodišnjeg izvještaja o izvršenju Financijskog plana za 2026. godinu izgleda kako slijedi: </t>
  </si>
  <si>
    <t>SAŽETAK RAČUNA PRIHODA I RASHODA I RAČUNA FINANCIRANJA</t>
  </si>
  <si>
    <t>Opis</t>
  </si>
  <si>
    <t xml:space="preserve">Ostvarenje / Izvršenje 01.01.-30.06.25. </t>
  </si>
  <si>
    <t>Izvorni plan 2026.</t>
  </si>
  <si>
    <t>Tekući plan 2026.</t>
  </si>
  <si>
    <t>Ostvarenje / Izvršenje 01.01.-30.06.26.</t>
  </si>
  <si>
    <t>Indeks %</t>
  </si>
  <si>
    <t>6=5/2*100</t>
  </si>
  <si>
    <t>7=5/4*100</t>
  </si>
  <si>
    <t>A. RAČUN PRIHODA I RASHODA</t>
  </si>
  <si>
    <t>6 Prihodi poslovanja</t>
  </si>
  <si>
    <t>7 Prihodi od prodaje nefinancijske imovine</t>
  </si>
  <si>
    <t>3 Rashodi poslovanja</t>
  </si>
  <si>
    <t>4 Rashodi za nabavu nefinancijske imovine</t>
  </si>
  <si>
    <t>RAZLIKA - VIŠAK/MANJAK</t>
  </si>
  <si>
    <t>B. RAČUN FINANCIRANJA</t>
  </si>
  <si>
    <t>8 Primici od financijske imovine i zaduživanja</t>
  </si>
  <si>
    <t>-</t>
  </si>
  <si>
    <t>5 Izdaci za financijsku imovinu i otplate zajmova</t>
  </si>
  <si>
    <t>NETO FINANCIRANJE</t>
  </si>
  <si>
    <t>C. FINANCIJSKI PLAN UKUPNO</t>
  </si>
  <si>
    <t>1. PRIHODI I PRIMICI</t>
  </si>
  <si>
    <t>2. RASHODI I IZDACI</t>
  </si>
  <si>
    <t>3. RAZLIKA - višak/manjak</t>
  </si>
  <si>
    <t>D. SREDSTVA IZ PRETHODNIH GODINA</t>
  </si>
  <si>
    <t>VIŠAK PRIHODA NAD RASHODIMA za raspodjelu (preneseni)</t>
  </si>
  <si>
    <t>MANJAK PRIHODA NAD RASHODIMA za pokriće (preneseni)</t>
  </si>
  <si>
    <t>VIŠAK/MANJAK IZ PRETHODNIH GODINA ZA RASPOREDITI/POKRITI</t>
  </si>
  <si>
    <t>RAZLIKA - višak/manjak</t>
  </si>
  <si>
    <t xml:space="preserve">Članak 2. </t>
  </si>
  <si>
    <t xml:space="preserve">Prihodi i rashodi te primici i izdaci ostvareni su, odnosno izvršeni u prvih šest mjeseci 2026. godine u Računu prihoda i rashoda i Računu financiranja, uz usporedbu prethodne godine, kako slijedi: </t>
  </si>
  <si>
    <t>Tablica 1. Izvještaj o prihodima i rashodima prema ekonomskoj klasifikaciji</t>
  </si>
  <si>
    <t>Brojčana oznaka i naziv računa prihoda i rashoda</t>
  </si>
  <si>
    <t>63 Pomoći iz inozemstva i od subjekata unutar općeg proračuna</t>
  </si>
  <si>
    <t>631 Pomoći od inozemnih vlada</t>
  </si>
  <si>
    <t>6311 Tekuće pomoći od inozemnih vlada</t>
  </si>
  <si>
    <t>632 Pomoći od međunarodnih organizacija te institucija i tijela EU</t>
  </si>
  <si>
    <t>6321 Tekuće pomoći od međunarodnih organizacija</t>
  </si>
  <si>
    <t>6322 Kapitalne pomoći od međunarodnih organizacija</t>
  </si>
  <si>
    <t>6323 Tekuće pomoći od institucija i tijela EU</t>
  </si>
  <si>
    <t>6324 Kapitalne pomoći od institucija i tijela EU</t>
  </si>
  <si>
    <t>634 Pomoći od izvanproračunskih korisnika</t>
  </si>
  <si>
    <t>6341 Tekuće pomoći od izvanproračunskih korisnika</t>
  </si>
  <si>
    <t>636 Pomoći proračunskim korisnicima iz proračuna koji im nije nadležan</t>
  </si>
  <si>
    <t>6361 Tekuće pomoći proračunskim korisnicima iz proračuna koji im nije nadležan</t>
  </si>
  <si>
    <t>638 Pomoći temeljem prijenosa EU sredstava</t>
  </si>
  <si>
    <t>6381 Tekuće pomoći temeljem prijenosa EU sredstava</t>
  </si>
  <si>
    <t>6382 Kapitalne pomoći temeljem prijenosa EU sredstava</t>
  </si>
  <si>
    <t>639 Prijenosi između proračunskih korisnika istog proračuna</t>
  </si>
  <si>
    <t>6391 Tekući prijenosi između proračunskih korisnika istog proračuna</t>
  </si>
  <si>
    <t>6392 Kapitalni prijenosi između proračunskih korisnika istog proračuna</t>
  </si>
  <si>
    <t>6393 Tekući prijenosi između proračunskih korisnika istog proračuna temeljem prijenosa EU sredstava</t>
  </si>
  <si>
    <t>6394 Kapitalni prijenosi između proračunskih korisnika istog proračuna temeljem prijenosa EU sredstava</t>
  </si>
  <si>
    <t>64 Prihodi od imovine</t>
  </si>
  <si>
    <t>641 Prihodi od financijske imovine</t>
  </si>
  <si>
    <t>6413 Kamate na oročena sredstva i depozite po viđenju</t>
  </si>
  <si>
    <t>6414 Prihodi od zateznih kamata</t>
  </si>
  <si>
    <t>6416 Prihodi od dividendi</t>
  </si>
  <si>
    <t>65 Prihodi od upravnih i administrativnih pristojbi, pristojbi po posebnim propisima i naknada</t>
  </si>
  <si>
    <t>652 Prihodi po posebnim propisima</t>
  </si>
  <si>
    <t>6526 Ostali nespomenuti prihodi</t>
  </si>
  <si>
    <t>66 Prihodi od prodaje proizvoda i robe te pruženih usluga i prihodi od donacija te povrati po protestiranim jamstvima</t>
  </si>
  <si>
    <t>661 Prihodi od prodaje proizvoda i robe te pruženih usluga</t>
  </si>
  <si>
    <t>6615 Prihodi od pruženih usluga</t>
  </si>
  <si>
    <t>663 Donacije od pravnih i fizičkih osoba izvan općeg proračuna i povrat donacija po protestiranim jamstvima</t>
  </si>
  <si>
    <t>6631 Tekuće donacije</t>
  </si>
  <si>
    <t>67 Prihodi iz nadležnog proračuna i od HZZO-a temeljem ugovornih obveza</t>
  </si>
  <si>
    <t>671 Prihodi iz nadležnog proračuna za financiranje redovne djelatnosti proračunskih korisnika</t>
  </si>
  <si>
    <t>6711 Prihodi iz nadležnog proračuna za financiranje rashoda poslovanja</t>
  </si>
  <si>
    <t>6712 Prihodi iz nadležnog proračuna za financiranje rashoda za nabavu nefinancoijske imovine</t>
  </si>
  <si>
    <t>6714 Prihodi iz nadležnog proračuna za financiranje izdataka za financijsku imovinu i otplatu zajmova</t>
  </si>
  <si>
    <t>673 Prihodi od HZZO-a na temelju ugovornih obveza</t>
  </si>
  <si>
    <t>6731 Prihodi od HZZO-a na temelju ugovornih obveza</t>
  </si>
  <si>
    <t>68 Kazne, upravne mjere i ostali prihodi</t>
  </si>
  <si>
    <t>683 Ostali prihodi</t>
  </si>
  <si>
    <t>6831 Ostali prihodi</t>
  </si>
  <si>
    <t>72 Prihodi od prodaje proizvedene dugotrajne imovine</t>
  </si>
  <si>
    <t>721 Prihodi od prodaje građevinskih objekata</t>
  </si>
  <si>
    <t>7211 Stambeni objekti</t>
  </si>
  <si>
    <t>722 Prihodi od prodaje postrojenja i opreme</t>
  </si>
  <si>
    <t>7224 Medicinska i laboratorijska oprema</t>
  </si>
  <si>
    <t>7227 Uređaji, strojevi i oprema za ostale namjene</t>
  </si>
  <si>
    <t>723 Prihodi od prodaje prijevoznih sredstava</t>
  </si>
  <si>
    <t>7231 Prijevozna sredstva u cestovnom prometu</t>
  </si>
  <si>
    <t>SVEUKUPNO PRIHODI</t>
  </si>
  <si>
    <t>31 Rashodi za zaposlene</t>
  </si>
  <si>
    <t>311 Plaće (Bruto)</t>
  </si>
  <si>
    <t>3111 Plaće za redovan rad</t>
  </si>
  <si>
    <t>3113 Plaće za prekovremeni rad</t>
  </si>
  <si>
    <t>312 Ostali rashodi za zaposlene</t>
  </si>
  <si>
    <t>3121 Ostali rashodi za zaposlene</t>
  </si>
  <si>
    <t>313 Doprinosi na plaće</t>
  </si>
  <si>
    <t>3132 Doprinosi za obvezno zdravstveno osiguranje</t>
  </si>
  <si>
    <t>32 Materijalni rashodi</t>
  </si>
  <si>
    <t>321 Naknade troškova zaposlenima</t>
  </si>
  <si>
    <t>3211 Službena putovanja</t>
  </si>
  <si>
    <t>3212 Naknade za prijevoz, za rad na terenu i odvojeni život</t>
  </si>
  <si>
    <t>3213 Stručno usavršavanje zaposlenika</t>
  </si>
  <si>
    <t>3214 Ostale naknade troškova zaposlenima</t>
  </si>
  <si>
    <t>322 Rashodi za materijal i energiju</t>
  </si>
  <si>
    <t>3221 Uredski materijal i ostali materijalni rashodi</t>
  </si>
  <si>
    <t>3223 Energija</t>
  </si>
  <si>
    <t>3224 Materijal i dijelovi za tekuće i investicijsko održavanje</t>
  </si>
  <si>
    <t>3225 Sitni inventar i autogume</t>
  </si>
  <si>
    <t>3227 Službena, radna i zaštitna odjeća i obuća</t>
  </si>
  <si>
    <t>323 Rashodi za usluge</t>
  </si>
  <si>
    <t>3231 Usluge telefona, pošte i prijevoza</t>
  </si>
  <si>
    <t>3232 Usluge tekućeg i investicijskog održavanja</t>
  </si>
  <si>
    <t>3233 Usluge promidžbe i informiranja</t>
  </si>
  <si>
    <t>3234 Komunalne usluge</t>
  </si>
  <si>
    <t>3235 Zakupnine i najamnine</t>
  </si>
  <si>
    <t>3236 Zdravstvene i veterinarske usluge</t>
  </si>
  <si>
    <t>3237 Intelektualne i osobne usluge</t>
  </si>
  <si>
    <t>3238 Računalne usluge</t>
  </si>
  <si>
    <t>3239 Ostale usluge</t>
  </si>
  <si>
    <t>324 Naknade troškova osobama izvan radnog odnosa</t>
  </si>
  <si>
    <t>3241 Naknade troškova osobama izvan radnog odnosa</t>
  </si>
  <si>
    <t>325 Rashodi lijekova i potrošnog medicinskog materijala kod zdravstvenih ustanova</t>
  </si>
  <si>
    <t>3251 Rashodi po osnovi utroška lijekova i potrošnog medicinskog materijala</t>
  </si>
  <si>
    <t>329 Ostali nespomenuti rashodi poslovanja</t>
  </si>
  <si>
    <t>3291 Naknade za rad predstavničkih i izvršnih tijela, povjerenstava i slično</t>
  </si>
  <si>
    <t>3292 Premije osiguranja</t>
  </si>
  <si>
    <t>3293 Reprezentacija</t>
  </si>
  <si>
    <t>3294 Članarine i norme</t>
  </si>
  <si>
    <t>3295 Pristojbe i naknade</t>
  </si>
  <si>
    <t>3296 Troškovi sudskih postupaka</t>
  </si>
  <si>
    <t>3299 Ostali nespomenuti rashodi poslovanja</t>
  </si>
  <si>
    <t>34 Financijski rashodi</t>
  </si>
  <si>
    <t>342 Kamate za primljene kredite i zajmove</t>
  </si>
  <si>
    <t>3423 Kamate za primljene kredite i zajmove od kreditnih i ostalih financijskih institucija izvan javnog sektora</t>
  </si>
  <si>
    <t>343 Ostali financijski rashodi</t>
  </si>
  <si>
    <t>3431 Bankarske usluge i usluge platnog prometa</t>
  </si>
  <si>
    <t>3433 Zatezne kamate</t>
  </si>
  <si>
    <t>37 Naknade građanima i kućanstvima na temelju osiguranja i druge naknade</t>
  </si>
  <si>
    <t>372 Ostale naknade građanima i kućanstvima iz proračuna</t>
  </si>
  <si>
    <t>3722 Naknade građanima i kućanstvima u naravi</t>
  </si>
  <si>
    <t>38 Ostali rashodi</t>
  </si>
  <si>
    <t>383 Kazne, penali i naknade štete</t>
  </si>
  <si>
    <t>3831 Naknade šteta pravnim i fizičkim osobama</t>
  </si>
  <si>
    <t>3835 Ostale kazne</t>
  </si>
  <si>
    <t>41 Rashodi za nabavu neproizvedene dugotrajne imovine</t>
  </si>
  <si>
    <t>412 Nematerijalna imovina</t>
  </si>
  <si>
    <t>4123 Licence</t>
  </si>
  <si>
    <t>4124 Ostala prava</t>
  </si>
  <si>
    <t>42 Rashodi za nabavu proizvedene dugotrajne imovine</t>
  </si>
  <si>
    <t>421 Građevinski objekti</t>
  </si>
  <si>
    <t>4212 Poslovni objekti</t>
  </si>
  <si>
    <t>422 Postrojenja i oprema</t>
  </si>
  <si>
    <t>4221 Uredska oprema i namještaj</t>
  </si>
  <si>
    <t>4222 Komunikacijska oprema</t>
  </si>
  <si>
    <t>4223 Oprema za održavanje i zaštitu</t>
  </si>
  <si>
    <t>4224 Medicinska i laboratorijska oprema</t>
  </si>
  <si>
    <t>4227 Uređaji, strojevi i oprema za ostale namjene</t>
  </si>
  <si>
    <t>423 Prijevozna sredstva</t>
  </si>
  <si>
    <t>4231 Prijevozna sredstva u cestovnom prometu</t>
  </si>
  <si>
    <t>426 Nematerijalna proizvedena imovina</t>
  </si>
  <si>
    <t>4262 Ulaganja u računalne programe</t>
  </si>
  <si>
    <t>45 Rashodi za dodatna ulaganja na nefinancijskoj imovini</t>
  </si>
  <si>
    <t>451 Dodatna ulaganja na građevinskim objektima</t>
  </si>
  <si>
    <t>4511 Dodatna ulaganja na građevinskim objektima</t>
  </si>
  <si>
    <t>SVEUKUPNO RASHODI</t>
  </si>
  <si>
    <t>Tablica 2. Izvještaj o prihodima i rashodima prema izvorima financiranja</t>
  </si>
  <si>
    <t>PRIHODI PO IZVORIMA FINANCIRANJA</t>
  </si>
  <si>
    <t>Izvor: 1 OPĆI PRIHODI I PRIMICI</t>
  </si>
  <si>
    <t>Izvor: 11 Opći prihodi i primici</t>
  </si>
  <si>
    <t>Izvor: 3 VLASTITI PRIHODI</t>
  </si>
  <si>
    <t>Izvor: 31 Vlastiti prihodi</t>
  </si>
  <si>
    <t>Izvor: 4 PRIHODI ZA POSEBNE NAMJENE</t>
  </si>
  <si>
    <t>Izvor: 43 Ostali prihodi za posebne namjene</t>
  </si>
  <si>
    <t>Izvor: 44 Decentralizirana sredstva</t>
  </si>
  <si>
    <t>Izvor: 5 POMOĆI</t>
  </si>
  <si>
    <t>Izvor: 51 Programi Unije</t>
  </si>
  <si>
    <t>Izvor: 52 Ostale pomoći</t>
  </si>
  <si>
    <t>Izvor: 56 Fondovi EU</t>
  </si>
  <si>
    <t>Izvor: 58 Instrumenti EU nove generacije</t>
  </si>
  <si>
    <t>Izvor: 6 DONACIJE</t>
  </si>
  <si>
    <t>Izvor: 61 Donacije</t>
  </si>
  <si>
    <t>Izvor: 7 PRIHODI OD NEFIN. IMOVINE I NADOKNADE ŠTETA  S OSNOVA OSIGURANJA</t>
  </si>
  <si>
    <t>Izvor: 71 Prihodi od prodaje ili zamjene nefinancijske imovine i naknade s naslova osiguranja</t>
  </si>
  <si>
    <t>RASHODI PO IZVORIMA FINANCIRANJA</t>
  </si>
  <si>
    <t>Izvor: 8 NAMJENSKI PRIMICI OD ZADUŽIVANJA</t>
  </si>
  <si>
    <t>Izvor: 81 Namjenski primici od zaduživanja</t>
  </si>
  <si>
    <t>Tablica 3. Izvještaj o rashodima prema funkcijskoj klasifikaciji</t>
  </si>
  <si>
    <t>RASHODI PREMA FUNKCIJSKOJ KLASIFIKACIJI</t>
  </si>
  <si>
    <t>Funk. klas: 04 Ekonomski poslovi</t>
  </si>
  <si>
    <t>042 Poljoprivreda, šumarstvo, ribarstvo i lov</t>
  </si>
  <si>
    <t>043 Gorivo i energija</t>
  </si>
  <si>
    <t>044 Rudarstvo, proizvodnja i građevinarstvo</t>
  </si>
  <si>
    <t>045 Promet</t>
  </si>
  <si>
    <t>047 Ostale industrije</t>
  </si>
  <si>
    <t>Funk. klas: 05 Zaštita okoliša</t>
  </si>
  <si>
    <t>051 Gospodarenje otpadom</t>
  </si>
  <si>
    <t>053 Smanjenje zagađivanja</t>
  </si>
  <si>
    <t>054 Zaštita bioraznolikosti i krajolika</t>
  </si>
  <si>
    <t>056 Poslovi i usluge zaštite okoliša koji nisu drugdje svrstani</t>
  </si>
  <si>
    <t>Funk. klas: 07 Zdravstvo</t>
  </si>
  <si>
    <t>071 Medicinski proizvodi, pribor i oprema</t>
  </si>
  <si>
    <t>072 Službe za vanjske pacijente</t>
  </si>
  <si>
    <t>073 Bolničke službe</t>
  </si>
  <si>
    <t>074 Službe javnog zdravstva</t>
  </si>
  <si>
    <t>075 Istraživanje i razvoj zdravstva</t>
  </si>
  <si>
    <t>076 Poslovi i usluge zdravstva koji nisu drugdje svrstani</t>
  </si>
  <si>
    <t>Funk. klas: 09 Obrazovanje</t>
  </si>
  <si>
    <t>091 Predškolsko i osnovno obrazovanje</t>
  </si>
  <si>
    <t>092 Srednjoškolsko obrazovanje</t>
  </si>
  <si>
    <t>094 Visoka naobrazba</t>
  </si>
  <si>
    <t>095 Obrazovanje koje se ne može definirati po stupnju</t>
  </si>
  <si>
    <t>096 Dodatne usluge u obrazovanju</t>
  </si>
  <si>
    <t>097 Istraživanje i razvoj obrazovanja</t>
  </si>
  <si>
    <t>098 Usluge obrazovanja koje nisu drugdje svrstane</t>
  </si>
  <si>
    <t>Funk. klas: 10 Socijalna zaštita</t>
  </si>
  <si>
    <t>102 Starost</t>
  </si>
  <si>
    <t>106 Stanovanje</t>
  </si>
  <si>
    <t>107 Socijalna pomoć stanovništvu koje nije obuhvaćeno redovnim socijalnim programima</t>
  </si>
  <si>
    <t>109 Aktivnosti socijalne zaštite koje nisu drugdje svrstane</t>
  </si>
  <si>
    <t>Tablica 4. Izvještaj računa financiranja prema ekonomskoj klasifikaciji</t>
  </si>
  <si>
    <t>84 Primici od zaduživanja</t>
  </si>
  <si>
    <t>842 Primljeni krediti i zajmovi od kreditnih i ostalih financijskih institucija u javnom sektoru</t>
  </si>
  <si>
    <t>8422 Primljeni krediti od kreditnih institucija u javnom sektoru</t>
  </si>
  <si>
    <t>844 Primljeni krediti i zajmovi od kreditnih i ostalih financijskih institucija izvan javnog sektora</t>
  </si>
  <si>
    <t>8443 Primljeni krediti od tuzemnih kreditnih institucija izvan javnog sektora</t>
  </si>
  <si>
    <t>SVEUKUPNO PRIMICI</t>
  </si>
  <si>
    <t>54 Izdaci za otplatu glavnice primljenih kredita i zajmova</t>
  </si>
  <si>
    <t>544 Otplata glavnice primljenih kredita i zajmova od kreditnih i ostalih financijskih institucija izvan javnog sektora</t>
  </si>
  <si>
    <t>5443 Otplata glavnice primljenih kredita od tuzemnih kreditnih institucija izvan javnog sektora</t>
  </si>
  <si>
    <t>SVEUKUPNO IZDACI</t>
  </si>
  <si>
    <t>Tablica 5. Izvještaj računa financiranja prema izvorima financiranja</t>
  </si>
  <si>
    <t>PRIMICI PO IZVORIMA FINANCIRANJA</t>
  </si>
  <si>
    <t>IZDACI PO IZVORIMA FINANCIRANJA</t>
  </si>
  <si>
    <t>II. POSEBNI DIO</t>
  </si>
  <si>
    <t>Članak 3.</t>
  </si>
  <si>
    <t>Rashodi i izdaci u Posebnom dijelu Financijskog plana iskazani po organizacijskoj i programskoj klasifikaciji, izvršeni su kako slijedi:</t>
  </si>
  <si>
    <t>Tablica 6. Izvještaj po programskoj klasifikaciji</t>
  </si>
  <si>
    <t>Brojčana oznaka i naziv proračunskog korisnika, izvora financiranja, programa, aktivnosti i projekta te računa ekonomske klasifikacije</t>
  </si>
  <si>
    <t xml:space="preserve">Izvorni plan 
2026. </t>
  </si>
  <si>
    <t xml:space="preserve">Tekući  plan
 2026. </t>
  </si>
  <si>
    <t>Ostvarenje / izvršenje 
01.01.-30.06.26.</t>
  </si>
  <si>
    <t xml:space="preserve">Indeks 
% </t>
  </si>
  <si>
    <t>5=4/3*100</t>
  </si>
  <si>
    <t>Razdjel: 016 UPRAVNI ODJEL ZA ZDRAVSTVO, SOCIJALNU SKRB, CIVILNO DRUŠTVO I HRVATSKE BRANITELJE</t>
  </si>
  <si>
    <t>Glava: 01602 ZDRAVSTVENA ZAŠTITA</t>
  </si>
  <si>
    <t>32377 DOM ZDRAVLJA VARAŽDINSKE ŽUPANIJE</t>
  </si>
  <si>
    <t>Program: 1140 PROGRAMI EUROPSKIH POSLOVA</t>
  </si>
  <si>
    <t>K114027 Energetska obnova zgrade javnog sektora Doma zdravlja VŽ na lokaciji Ivanec</t>
  </si>
  <si>
    <t>K114028 Energetska obnova zgrade javnog sektora Doma zdravlja VŽ na lokaciji Ludbreg</t>
  </si>
  <si>
    <t>T114059 Specijalističko usavršavanje doktora medicine Doma zdravlja Varaždinske županije - faza 2</t>
  </si>
  <si>
    <t>T114069 Ulaganje u PZZ i SKZ G1</t>
  </si>
  <si>
    <t>T114070 Ulaganje u PZZ i SKZ G2</t>
  </si>
  <si>
    <t>Program: 1290 PROGRAMI U ZDRAVSTVENOJ ZAŠTITI IZNAD ZAKONSKOG STANDARDA</t>
  </si>
  <si>
    <t>A129003 Stomatološka preventiva i dežurstvo</t>
  </si>
  <si>
    <t>A129005 Sektorske ambulante</t>
  </si>
  <si>
    <t>A129008 Nabava opreme i dodatna ulaganja u zdravstvene objekte</t>
  </si>
  <si>
    <t>A129009 Program "Zdrava županija"</t>
  </si>
  <si>
    <t>A129011 Palijativna skrb</t>
  </si>
  <si>
    <t>A129018 Rad tima obiteljske medicine u ruralnim područjima</t>
  </si>
  <si>
    <t>K129011 Dom zdravlja i ljekarna u Ljubešćici</t>
  </si>
  <si>
    <t>K129012 Energetska obnova Doma zdravlja Varaždinske županije na lokaciji Trg sv. Vida 2 u Vidovcu</t>
  </si>
  <si>
    <t>Program: 1320 JAVNE USTANOVE U ZDRAVSTVU</t>
  </si>
  <si>
    <t>A132001 Redovna djelatnost ustanova u zdravstvu</t>
  </si>
  <si>
    <t>K132001 Investicijsko ulaganje-izgradnja objekata, nabava opreme</t>
  </si>
  <si>
    <t>K132002 Informatizacija</t>
  </si>
  <si>
    <t>T132001 Investicijsko i tekuće održavanje objekata i opreme</t>
  </si>
  <si>
    <t>T132002 Otplata kredita</t>
  </si>
  <si>
    <t>Članak 4.</t>
  </si>
  <si>
    <t>Polugodišnji izvještaj o izvršenju Financijskog plana za 2026. godinu objavljuje se na web stranici Doma zdravlja Varaždinske županije  (www.dzvz.hr), a stupa na snagu danom donošenja Polugodišnjeg izvještaja o izvršenju Proračuna Varaždinske županije za 2026. godinu.</t>
  </si>
  <si>
    <t>PREDSJEDNIK UPRAVNOG VIJEĆA</t>
  </si>
  <si>
    <t>dr.sc. JOSIP KRIŽANIĆ</t>
  </si>
  <si>
    <t>U Varaždinu, 30.07.2026.</t>
  </si>
  <si>
    <t>KLASA: 025-01/26-01/11</t>
  </si>
  <si>
    <t>URBROJ: 2186-1-28-10-26-2</t>
  </si>
  <si>
    <t>Temeljem odredbi članka 86. stavka 1. Zakona o proračunu (Narodne novine br. 144/21), te članka 52. stavka 4. Pravilnika o polugodišnjem i godišnjem izvještaju o izvršenju proračuna i financijskog plana (Narodne novine br. 85/23), članka 29. Odluke o izvršavanju Proračuna Varaždinske županije za 2026. godinu (Službeni vjesnik Varaždinske županije br.110/25), te članka 20. Statuta Doma zdravlja Varaždinske županije, Upravno vijeće Doma zdravlja Varaždinske županije na sjednici održanoj 30.07.2026. godine, donosi: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</si>
</sst>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"/>
  </numFmts>
  <fonts count="31" x14ac:knownFonts="1">
    <font>
      <sz val="11"/>
      <color theme="1"/>
      <name val="Calibri"/>
      <family val="2"/>
      <charset val="238"/>
      <scheme val="minor"/>
    </font>
    <font>
      <sz val="11"/>
      <color rgb="FF9C5700"/>
      <name val="Calibri"/>
      <family val="2"/>
      <charset val="238"/>
      <scheme val="minor"/>
    </font>
    <font>
      <sz val="9"/>
      <color theme="1"/>
      <name val="Verdana"/>
      <family val="2"/>
      <charset val="238"/>
    </font>
    <font>
      <sz val="9"/>
      <color rgb="FF000000"/>
      <name val="Verdana"/>
      <family val="2"/>
      <charset val="238"/>
    </font>
    <font>
      <b/>
      <sz val="10"/>
      <color rgb="FFFFFFFF"/>
      <name val="Arial"/>
      <family val="2"/>
      <charset val="238"/>
    </font>
    <font>
      <b/>
      <sz val="10"/>
      <color rgb="FF000000"/>
      <name val="Arial"/>
      <family val="2"/>
      <charset val="238"/>
    </font>
    <font>
      <sz val="12"/>
      <name val="Times New Roman"/>
      <family val="1"/>
      <charset val="238"/>
    </font>
    <font>
      <b/>
      <sz val="15"/>
      <color theme="1"/>
      <name val="Times New Roman"/>
      <family val="1"/>
      <charset val="238"/>
    </font>
    <font>
      <b/>
      <sz val="15"/>
      <name val="Times New Roman"/>
      <family val="1"/>
      <charset val="238"/>
    </font>
    <font>
      <b/>
      <sz val="12"/>
      <color theme="1"/>
      <name val="Times New Roman"/>
      <family val="1"/>
      <charset val="238"/>
    </font>
    <font>
      <sz val="12"/>
      <color theme="1"/>
      <name val="Times New Roman"/>
      <family val="1"/>
      <charset val="238"/>
    </font>
    <font>
      <b/>
      <sz val="12"/>
      <color rgb="FF0070C0"/>
      <name val="Calibri"/>
      <family val="2"/>
      <charset val="238"/>
      <scheme val="minor"/>
    </font>
    <font>
      <b/>
      <sz val="6"/>
      <color rgb="FF000000"/>
      <name val="Verdana"/>
      <family val="2"/>
      <charset val="238"/>
    </font>
    <font>
      <b/>
      <sz val="12"/>
      <color rgb="FF0070C0"/>
      <name val="Times New Roman"/>
      <family val="1"/>
      <charset val="238"/>
    </font>
    <font>
      <b/>
      <sz val="12"/>
      <name val="Times New Roman"/>
      <family val="1"/>
      <charset val="238"/>
    </font>
    <font>
      <b/>
      <sz val="7"/>
      <name val="Times New Roman"/>
      <family val="1"/>
      <charset val="238"/>
    </font>
    <font>
      <b/>
      <sz val="10"/>
      <color rgb="FF000000"/>
      <name val="Times New Roman"/>
      <family val="1"/>
      <charset val="238"/>
    </font>
    <font>
      <b/>
      <sz val="10"/>
      <color theme="0"/>
      <name val="Times New Roman"/>
      <family val="1"/>
      <charset val="238"/>
    </font>
    <font>
      <b/>
      <sz val="10"/>
      <name val="Times New Roman"/>
      <family val="1"/>
      <charset val="238"/>
    </font>
    <font>
      <sz val="10"/>
      <color rgb="FF000000"/>
      <name val="Times New Roman"/>
      <family val="1"/>
      <charset val="238"/>
    </font>
    <font>
      <sz val="10"/>
      <name val="Times New Roman"/>
      <family val="1"/>
      <charset val="238"/>
    </font>
    <font>
      <sz val="10"/>
      <color theme="0"/>
      <name val="Times New Roman"/>
      <family val="1"/>
      <charset val="238"/>
    </font>
    <font>
      <b/>
      <sz val="10"/>
      <color theme="1"/>
      <name val="Times New Roman"/>
      <family val="1"/>
      <charset val="238"/>
    </font>
    <font>
      <sz val="8"/>
      <color rgb="FF000000"/>
      <name val="Times New Roman"/>
      <family val="1"/>
      <charset val="238"/>
    </font>
    <font>
      <sz val="10"/>
      <color theme="1"/>
      <name val="Times New Roman"/>
      <family val="1"/>
      <charset val="238"/>
    </font>
    <font>
      <sz val="11"/>
      <color theme="1"/>
      <name val="Times New Roman"/>
      <family val="1"/>
      <charset val="238"/>
    </font>
    <font>
      <sz val="10"/>
      <color theme="1"/>
      <name val="Calibri"/>
      <family val="2"/>
      <charset val="238"/>
      <scheme val="minor"/>
    </font>
    <font>
      <sz val="9"/>
      <color rgb="FF000000"/>
      <name val="Times New Roman"/>
      <family val="1"/>
      <charset val="238"/>
    </font>
    <font>
      <sz val="7.5"/>
      <color rgb="FF000000"/>
      <name val="Times New Roman"/>
      <family val="1"/>
      <charset val="238"/>
    </font>
    <font>
      <b/>
      <sz val="7.5"/>
      <color rgb="FF000000"/>
      <name val="Times New Roman"/>
      <family val="1"/>
      <charset val="238"/>
    </font>
    <font>
      <b/>
      <sz val="9"/>
      <color rgb="FF000000"/>
      <name val="Times New Roman"/>
      <family val="1"/>
      <charset val="238"/>
    </font>
  </fonts>
  <fills count="10">
    <fill>
      <patternFill patternType="none"/>
    </fill>
    <fill>
      <patternFill patternType="gray125"/>
    </fill>
    <fill>
      <patternFill patternType="solid">
        <fgColor rgb="FFFFEB9C"/>
      </patternFill>
    </fill>
    <fill>
      <patternFill patternType="solid">
        <fgColor rgb="FFFFFFFF"/>
        <bgColor indexed="64"/>
      </patternFill>
    </fill>
    <fill>
      <patternFill patternType="solid">
        <fgColor rgb="FF87CEFA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ADD8E6"/>
        <bgColor indexed="64"/>
      </patternFill>
    </fill>
    <fill>
      <patternFill patternType="solid">
        <fgColor theme="3"/>
        <bgColor indexed="64"/>
      </patternFill>
    </fill>
    <fill>
      <patternFill patternType="solid">
        <fgColor rgb="FF0000FF"/>
        <bgColor indexed="64"/>
      </patternFill>
    </fill>
    <fill>
      <patternFill patternType="solid">
        <fgColor theme="0" tint="-4.9989318521683403E-2"/>
        <bgColor indexed="64"/>
      </patternFill>
    </fill>
  </fills>
  <borders count="12">
    <border>
      <left/>
      <right/>
      <top/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/>
      <bottom style="double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/>
      <top/>
      <bottom style="thin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/>
      <top style="medium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/>
      <top style="thin">
        <color auto="1"/>
      </top>
      <bottom style="thin">
        <color rgb="FF000000"/>
      </bottom>
      <diagonal/>
    </border>
  </borders>
  <cellStyleXfs count="2">
    <xf numFmtId="0" fontId="0" fillId="0" borderId="0"/>
    <xf numFmtId="0" fontId="1" fillId="2" borderId="0"/>
  </cellStyleXfs>
  <cellXfs count="172">
    <xf numFmtId="0" fontId="0" fillId="0" borderId="0" xfId="0"/>
    <xf numFmtId="0" fontId="2" fillId="0" borderId="0" xfId="0" applyFont="1" applyAlignment="1">
      <alignment horizontal="left" indent="1"/>
    </xf>
    <xf numFmtId="0" fontId="8" fillId="5" borderId="0" xfId="0" applyFont="1" applyFill="1"/>
    <xf numFmtId="0" fontId="7" fillId="5" borderId="0" xfId="0" applyFont="1" applyFill="1"/>
    <xf numFmtId="0" fontId="9" fillId="5" borderId="0" xfId="0" applyFont="1" applyFill="1"/>
    <xf numFmtId="0" fontId="11" fillId="5" borderId="0" xfId="0" applyFont="1" applyFill="1"/>
    <xf numFmtId="0" fontId="13" fillId="5" borderId="0" xfId="0" applyFont="1" applyFill="1" applyAlignment="1">
      <alignment wrapText="1"/>
    </xf>
    <xf numFmtId="0" fontId="14" fillId="5" borderId="0" xfId="0" applyFont="1" applyFill="1" applyAlignment="1">
      <alignment wrapText="1"/>
    </xf>
    <xf numFmtId="0" fontId="13" fillId="0" borderId="0" xfId="0" applyFont="1"/>
    <xf numFmtId="0" fontId="15" fillId="0" borderId="0" xfId="0" applyFont="1" applyAlignment="1">
      <alignment horizontal="center"/>
    </xf>
    <xf numFmtId="0" fontId="12" fillId="0" borderId="4" xfId="0" applyFont="1" applyBorder="1" applyAlignment="1">
      <alignment horizontal="center" vertical="center" wrapText="1" indent="1"/>
    </xf>
    <xf numFmtId="0" fontId="16" fillId="0" borderId="2" xfId="0" applyFont="1" applyBorder="1" applyAlignment="1">
      <alignment horizontal="center" vertical="center" wrapText="1"/>
    </xf>
    <xf numFmtId="0" fontId="16" fillId="0" borderId="3" xfId="0" applyFont="1" applyBorder="1" applyAlignment="1">
      <alignment horizontal="center" vertical="center" wrapText="1" indent="1"/>
    </xf>
    <xf numFmtId="0" fontId="17" fillId="7" borderId="0" xfId="0" applyFont="1" applyFill="1" applyAlignment="1">
      <alignment horizontal="left" wrapText="1" indent="1"/>
    </xf>
    <xf numFmtId="0" fontId="3" fillId="3" borderId="0" xfId="0" applyFont="1" applyFill="1" applyAlignment="1">
      <alignment horizontal="right" wrapText="1" indent="1"/>
    </xf>
    <xf numFmtId="0" fontId="19" fillId="3" borderId="0" xfId="0" applyFont="1" applyFill="1" applyAlignment="1">
      <alignment horizontal="left" wrapText="1" indent="2"/>
    </xf>
    <xf numFmtId="4" fontId="20" fillId="5" borderId="0" xfId="0" applyNumberFormat="1" applyFont="1" applyFill="1" applyAlignment="1">
      <alignment horizontal="right" vertical="center" wrapText="1"/>
    </xf>
    <xf numFmtId="164" fontId="19" fillId="3" borderId="0" xfId="0" applyNumberFormat="1" applyFont="1" applyFill="1" applyAlignment="1">
      <alignment horizontal="right" wrapText="1"/>
    </xf>
    <xf numFmtId="4" fontId="19" fillId="3" borderId="0" xfId="0" applyNumberFormat="1" applyFont="1" applyFill="1" applyAlignment="1">
      <alignment horizontal="right" wrapText="1"/>
    </xf>
    <xf numFmtId="164" fontId="19" fillId="3" borderId="0" xfId="0" applyNumberFormat="1" applyFont="1" applyFill="1" applyAlignment="1">
      <alignment horizontal="right" vertical="center" wrapText="1"/>
    </xf>
    <xf numFmtId="4" fontId="17" fillId="7" borderId="0" xfId="0" applyNumberFormat="1" applyFont="1" applyFill="1" applyAlignment="1">
      <alignment horizontal="right" wrapText="1" indent="1"/>
    </xf>
    <xf numFmtId="164" fontId="17" fillId="7" borderId="0" xfId="0" applyNumberFormat="1" applyFont="1" applyFill="1" applyAlignment="1">
      <alignment horizontal="right" wrapText="1" indent="1"/>
    </xf>
    <xf numFmtId="164" fontId="21" fillId="7" borderId="0" xfId="0" applyNumberFormat="1" applyFont="1" applyFill="1" applyAlignment="1">
      <alignment horizontal="right" wrapText="1" indent="1"/>
    </xf>
    <xf numFmtId="0" fontId="16" fillId="3" borderId="0" xfId="0" applyFont="1" applyFill="1" applyAlignment="1">
      <alignment horizontal="left" wrapText="1" indent="2"/>
    </xf>
    <xf numFmtId="4" fontId="16" fillId="3" borderId="0" xfId="0" applyNumberFormat="1" applyFont="1" applyFill="1" applyAlignment="1">
      <alignment horizontal="right" wrapText="1"/>
    </xf>
    <xf numFmtId="164" fontId="16" fillId="3" borderId="0" xfId="0" applyNumberFormat="1" applyFont="1" applyFill="1" applyAlignment="1">
      <alignment horizontal="right" wrapText="1"/>
    </xf>
    <xf numFmtId="0" fontId="16" fillId="3" borderId="0" xfId="0" applyFont="1" applyFill="1" applyAlignment="1">
      <alignment horizontal="left" wrapText="1" indent="3"/>
    </xf>
    <xf numFmtId="0" fontId="19" fillId="3" borderId="0" xfId="0" applyFont="1" applyFill="1" applyAlignment="1">
      <alignment horizontal="left" wrapText="1" indent="3"/>
    </xf>
    <xf numFmtId="0" fontId="16" fillId="3" borderId="2" xfId="0" applyFont="1" applyFill="1" applyBorder="1" applyAlignment="1">
      <alignment horizontal="left" wrapText="1" indent="2"/>
    </xf>
    <xf numFmtId="4" fontId="16" fillId="3" borderId="2" xfId="0" applyNumberFormat="1" applyFont="1" applyFill="1" applyBorder="1" applyAlignment="1">
      <alignment horizontal="right" wrapText="1"/>
    </xf>
    <xf numFmtId="164" fontId="16" fillId="3" borderId="2" xfId="0" applyNumberFormat="1" applyFont="1" applyFill="1" applyBorder="1" applyAlignment="1">
      <alignment horizontal="right" wrapText="1"/>
    </xf>
    <xf numFmtId="4" fontId="17" fillId="7" borderId="0" xfId="0" applyNumberFormat="1" applyFont="1" applyFill="1" applyAlignment="1">
      <alignment horizontal="right" wrapText="1"/>
    </xf>
    <xf numFmtId="164" fontId="17" fillId="7" borderId="0" xfId="0" applyNumberFormat="1" applyFont="1" applyFill="1" applyAlignment="1">
      <alignment horizontal="right" wrapText="1"/>
    </xf>
    <xf numFmtId="0" fontId="23" fillId="0" borderId="2" xfId="0" applyFont="1" applyBorder="1" applyAlignment="1">
      <alignment horizontal="center" vertical="center" wrapText="1"/>
    </xf>
    <xf numFmtId="164" fontId="23" fillId="0" borderId="2" xfId="0" applyNumberFormat="1" applyFont="1" applyBorder="1" applyAlignment="1">
      <alignment horizontal="center" vertical="center" wrapText="1"/>
    </xf>
    <xf numFmtId="164" fontId="17" fillId="7" borderId="0" xfId="0" applyNumberFormat="1" applyFont="1" applyFill="1" applyAlignment="1">
      <alignment horizontal="left" wrapText="1" indent="1"/>
    </xf>
    <xf numFmtId="4" fontId="16" fillId="3" borderId="0" xfId="0" applyNumberFormat="1" applyFont="1" applyFill="1" applyAlignment="1">
      <alignment wrapText="1"/>
    </xf>
    <xf numFmtId="4" fontId="20" fillId="5" borderId="0" xfId="0" applyNumberFormat="1" applyFont="1" applyFill="1" applyAlignment="1">
      <alignment vertical="center" wrapText="1"/>
    </xf>
    <xf numFmtId="4" fontId="19" fillId="3" borderId="0" xfId="0" applyNumberFormat="1" applyFont="1" applyFill="1" applyAlignment="1">
      <alignment wrapText="1"/>
    </xf>
    <xf numFmtId="4" fontId="16" fillId="3" borderId="2" xfId="0" applyNumberFormat="1" applyFont="1" applyFill="1" applyBorder="1" applyAlignment="1">
      <alignment wrapText="1"/>
    </xf>
    <xf numFmtId="0" fontId="24" fillId="0" borderId="0" xfId="0" applyFont="1" applyAlignment="1">
      <alignment horizontal="left" indent="1"/>
    </xf>
    <xf numFmtId="4" fontId="24" fillId="7" borderId="0" xfId="0" applyNumberFormat="1" applyFont="1" applyFill="1"/>
    <xf numFmtId="4" fontId="16" fillId="0" borderId="2" xfId="0" applyNumberFormat="1" applyFont="1" applyBorder="1" applyAlignment="1">
      <alignment wrapText="1"/>
    </xf>
    <xf numFmtId="0" fontId="3" fillId="0" borderId="0" xfId="0" applyFont="1" applyAlignment="1">
      <alignment horizontal="left" indent="1"/>
    </xf>
    <xf numFmtId="0" fontId="3" fillId="8" borderId="0" xfId="0" applyFont="1" applyFill="1" applyAlignment="1">
      <alignment horizontal="left" indent="1"/>
    </xf>
    <xf numFmtId="0" fontId="3" fillId="4" borderId="0" xfId="0" applyFont="1" applyFill="1" applyAlignment="1">
      <alignment horizontal="left" indent="1"/>
    </xf>
    <xf numFmtId="0" fontId="3" fillId="3" borderId="0" xfId="0" applyFont="1" applyFill="1" applyAlignment="1">
      <alignment horizontal="left" indent="1"/>
    </xf>
    <xf numFmtId="0" fontId="3" fillId="6" borderId="0" xfId="0" applyFont="1" applyFill="1" applyAlignment="1">
      <alignment horizontal="left" indent="1"/>
    </xf>
    <xf numFmtId="0" fontId="16" fillId="5" borderId="2" xfId="0" applyFont="1" applyFill="1" applyBorder="1" applyAlignment="1">
      <alignment horizontal="center" vertical="center" wrapText="1"/>
    </xf>
    <xf numFmtId="164" fontId="16" fillId="5" borderId="2" xfId="0" applyNumberFormat="1" applyFont="1" applyFill="1" applyBorder="1" applyAlignment="1">
      <alignment horizontal="center" vertical="center" wrapText="1"/>
    </xf>
    <xf numFmtId="0" fontId="16" fillId="4" borderId="1" xfId="0" applyFont="1" applyFill="1" applyBorder="1" applyAlignment="1">
      <alignment horizontal="left" wrapText="1" indent="1"/>
    </xf>
    <xf numFmtId="4" fontId="16" fillId="4" borderId="1" xfId="0" applyNumberFormat="1" applyFont="1" applyFill="1" applyBorder="1" applyAlignment="1">
      <alignment horizontal="right" wrapText="1" indent="1"/>
    </xf>
    <xf numFmtId="0" fontId="16" fillId="3" borderId="1" xfId="0" applyFont="1" applyFill="1" applyBorder="1" applyAlignment="1">
      <alignment horizontal="left" wrapText="1" indent="1"/>
    </xf>
    <xf numFmtId="4" fontId="16" fillId="3" borderId="1" xfId="0" applyNumberFormat="1" applyFont="1" applyFill="1" applyBorder="1" applyAlignment="1">
      <alignment horizontal="right" wrapText="1" indent="1"/>
    </xf>
    <xf numFmtId="0" fontId="16" fillId="3" borderId="1" xfId="0" applyFont="1" applyFill="1" applyBorder="1" applyAlignment="1">
      <alignment horizontal="right" wrapText="1" indent="1"/>
    </xf>
    <xf numFmtId="0" fontId="19" fillId="3" borderId="1" xfId="0" applyFont="1" applyFill="1" applyBorder="1" applyAlignment="1">
      <alignment horizontal="left" wrapText="1" indent="3"/>
    </xf>
    <xf numFmtId="4" fontId="19" fillId="3" borderId="1" xfId="0" applyNumberFormat="1" applyFont="1" applyFill="1" applyBorder="1" applyAlignment="1">
      <alignment horizontal="right" wrapText="1" indent="1"/>
    </xf>
    <xf numFmtId="0" fontId="19" fillId="3" borderId="1" xfId="0" applyFont="1" applyFill="1" applyBorder="1" applyAlignment="1">
      <alignment horizontal="right" wrapText="1" indent="1"/>
    </xf>
    <xf numFmtId="0" fontId="19" fillId="3" borderId="1" xfId="0" applyFont="1" applyFill="1" applyBorder="1" applyAlignment="1">
      <alignment horizontal="left" wrapText="1" indent="1"/>
    </xf>
    <xf numFmtId="0" fontId="16" fillId="6" borderId="1" xfId="0" applyFont="1" applyFill="1" applyBorder="1" applyAlignment="1">
      <alignment horizontal="left" wrapText="1" indent="1"/>
    </xf>
    <xf numFmtId="0" fontId="16" fillId="6" borderId="1" xfId="0" applyFont="1" applyFill="1" applyBorder="1" applyAlignment="1">
      <alignment horizontal="right" wrapText="1" indent="1"/>
    </xf>
    <xf numFmtId="4" fontId="16" fillId="6" borderId="1" xfId="0" applyNumberFormat="1" applyFont="1" applyFill="1" applyBorder="1" applyAlignment="1">
      <alignment horizontal="right" wrapText="1" indent="1"/>
    </xf>
    <xf numFmtId="0" fontId="16" fillId="3" borderId="1" xfId="0" applyFont="1" applyFill="1" applyBorder="1" applyAlignment="1">
      <alignment horizontal="left" wrapText="1" indent="4"/>
    </xf>
    <xf numFmtId="0" fontId="19" fillId="3" borderId="1" xfId="0" applyFont="1" applyFill="1" applyBorder="1" applyAlignment="1">
      <alignment horizontal="left" wrapText="1" indent="5"/>
    </xf>
    <xf numFmtId="0" fontId="9" fillId="0" borderId="0" xfId="0" applyFont="1"/>
    <xf numFmtId="4" fontId="19" fillId="3" borderId="1" xfId="0" applyNumberFormat="1" applyFont="1" applyFill="1" applyBorder="1" applyAlignment="1">
      <alignment horizontal="left" wrapText="1" indent="1"/>
    </xf>
    <xf numFmtId="4" fontId="22" fillId="0" borderId="0" xfId="0" applyNumberFormat="1" applyFont="1" applyAlignment="1">
      <alignment horizontal="left" indent="1"/>
    </xf>
    <xf numFmtId="0" fontId="26" fillId="0" borderId="0" xfId="0" applyFont="1"/>
    <xf numFmtId="4" fontId="24" fillId="0" borderId="0" xfId="0" applyNumberFormat="1" applyFont="1" applyAlignment="1">
      <alignment horizontal="left" indent="1"/>
    </xf>
    <xf numFmtId="0" fontId="9" fillId="5" borderId="0" xfId="0" applyFont="1" applyFill="1" applyAlignment="1">
      <alignment horizontal="center"/>
    </xf>
    <xf numFmtId="0" fontId="5" fillId="5" borderId="1" xfId="0" applyFont="1" applyFill="1" applyBorder="1" applyAlignment="1">
      <alignment horizontal="right" wrapText="1" indent="1"/>
    </xf>
    <xf numFmtId="0" fontId="2" fillId="5" borderId="0" xfId="0" applyFont="1" applyFill="1" applyAlignment="1">
      <alignment horizontal="left" indent="1"/>
    </xf>
    <xf numFmtId="4" fontId="16" fillId="3" borderId="0" xfId="0" applyNumberFormat="1" applyFont="1" applyFill="1" applyAlignment="1">
      <alignment horizontal="right" wrapText="1" indent="1"/>
    </xf>
    <xf numFmtId="4" fontId="16" fillId="9" borderId="0" xfId="0" applyNumberFormat="1" applyFont="1" applyFill="1" applyAlignment="1">
      <alignment horizontal="right" wrapText="1" indent="1"/>
    </xf>
    <xf numFmtId="0" fontId="16" fillId="3" borderId="0" xfId="0" applyFont="1" applyFill="1" applyAlignment="1">
      <alignment horizontal="left" wrapText="1" indent="1"/>
    </xf>
    <xf numFmtId="4" fontId="16" fillId="0" borderId="0" xfId="0" applyNumberFormat="1" applyFont="1" applyAlignment="1">
      <alignment horizontal="right" wrapText="1" indent="1"/>
    </xf>
    <xf numFmtId="0" fontId="16" fillId="9" borderId="0" xfId="0" applyFont="1" applyFill="1" applyAlignment="1">
      <alignment horizontal="left" wrapText="1" indent="1"/>
    </xf>
    <xf numFmtId="4" fontId="19" fillId="3" borderId="0" xfId="0" applyNumberFormat="1" applyFont="1" applyFill="1" applyAlignment="1">
      <alignment horizontal="right" wrapText="1" indent="1"/>
    </xf>
    <xf numFmtId="4" fontId="19" fillId="0" borderId="0" xfId="0" applyNumberFormat="1" applyFont="1" applyAlignment="1">
      <alignment horizontal="right" wrapText="1" indent="1"/>
    </xf>
    <xf numFmtId="0" fontId="16" fillId="3" borderId="0" xfId="0" applyFont="1" applyFill="1" applyAlignment="1">
      <alignment horizontal="right" wrapText="1" indent="1"/>
    </xf>
    <xf numFmtId="0" fontId="27" fillId="3" borderId="0" xfId="0" applyFont="1" applyFill="1" applyAlignment="1">
      <alignment horizontal="right" wrapText="1" indent="1"/>
    </xf>
    <xf numFmtId="0" fontId="19" fillId="3" borderId="0" xfId="0" applyFont="1" applyFill="1" applyAlignment="1">
      <alignment horizontal="right" wrapText="1" indent="1"/>
    </xf>
    <xf numFmtId="4" fontId="16" fillId="3" borderId="5" xfId="0" applyNumberFormat="1" applyFont="1" applyFill="1" applyBorder="1" applyAlignment="1">
      <alignment horizontal="right" wrapText="1" indent="1"/>
    </xf>
    <xf numFmtId="0" fontId="19" fillId="3" borderId="0" xfId="0" applyFont="1" applyFill="1" applyAlignment="1">
      <alignment horizontal="left" wrapText="1" indent="1"/>
    </xf>
    <xf numFmtId="0" fontId="16" fillId="3" borderId="7" xfId="0" applyFont="1" applyFill="1" applyBorder="1" applyAlignment="1">
      <alignment horizontal="left" wrapText="1" indent="1"/>
    </xf>
    <xf numFmtId="4" fontId="16" fillId="0" borderId="7" xfId="0" applyNumberFormat="1" applyFont="1" applyBorder="1" applyAlignment="1">
      <alignment horizontal="right" wrapText="1" indent="1"/>
    </xf>
    <xf numFmtId="4" fontId="16" fillId="3" borderId="7" xfId="0" applyNumberFormat="1" applyFont="1" applyFill="1" applyBorder="1" applyAlignment="1">
      <alignment horizontal="right" wrapText="1" indent="1"/>
    </xf>
    <xf numFmtId="0" fontId="12" fillId="0" borderId="0" xfId="0" applyFont="1" applyAlignment="1">
      <alignment horizontal="center" vertical="center" wrapText="1" indent="1"/>
    </xf>
    <xf numFmtId="0" fontId="16" fillId="5" borderId="0" xfId="0" applyFont="1" applyFill="1" applyAlignment="1">
      <alignment horizontal="left" wrapText="1" indent="2"/>
    </xf>
    <xf numFmtId="0" fontId="16" fillId="5" borderId="0" xfId="0" applyFont="1" applyFill="1" applyAlignment="1">
      <alignment horizontal="left" wrapText="1" indent="3"/>
    </xf>
    <xf numFmtId="0" fontId="19" fillId="5" borderId="0" xfId="0" applyFont="1" applyFill="1" applyAlignment="1">
      <alignment horizontal="left" wrapText="1" indent="3"/>
    </xf>
    <xf numFmtId="0" fontId="28" fillId="5" borderId="0" xfId="0" applyFont="1" applyFill="1" applyAlignment="1">
      <alignment horizontal="left" wrapText="1" indent="3"/>
    </xf>
    <xf numFmtId="0" fontId="27" fillId="5" borderId="0" xfId="0" applyFont="1" applyFill="1" applyAlignment="1">
      <alignment horizontal="right" wrapText="1"/>
    </xf>
    <xf numFmtId="0" fontId="16" fillId="6" borderId="5" xfId="0" applyFont="1" applyFill="1" applyBorder="1" applyAlignment="1">
      <alignment horizontal="left" wrapText="1" indent="1"/>
    </xf>
    <xf numFmtId="164" fontId="16" fillId="5" borderId="0" xfId="0" applyNumberFormat="1" applyFont="1" applyFill="1" applyAlignment="1">
      <alignment horizontal="right" wrapText="1"/>
    </xf>
    <xf numFmtId="0" fontId="19" fillId="5" borderId="0" xfId="0" applyFont="1" applyFill="1" applyAlignment="1">
      <alignment horizontal="right" wrapText="1"/>
    </xf>
    <xf numFmtId="164" fontId="19" fillId="5" borderId="0" xfId="0" applyNumberFormat="1" applyFont="1" applyFill="1" applyAlignment="1">
      <alignment horizontal="right" wrapText="1"/>
    </xf>
    <xf numFmtId="0" fontId="16" fillId="5" borderId="0" xfId="0" applyFont="1" applyFill="1" applyAlignment="1">
      <alignment horizontal="right" wrapText="1"/>
    </xf>
    <xf numFmtId="0" fontId="19" fillId="3" borderId="0" xfId="0" applyFont="1" applyFill="1" applyAlignment="1">
      <alignment horizontal="right" wrapText="1"/>
    </xf>
    <xf numFmtId="0" fontId="16" fillId="6" borderId="0" xfId="0" applyFont="1" applyFill="1" applyAlignment="1">
      <alignment horizontal="left" wrapText="1" indent="1"/>
    </xf>
    <xf numFmtId="0" fontId="18" fillId="5" borderId="7" xfId="1" applyFont="1" applyFill="1" applyBorder="1" applyAlignment="1">
      <alignment horizontal="left" wrapText="1" indent="2"/>
    </xf>
    <xf numFmtId="0" fontId="27" fillId="3" borderId="0" xfId="0" applyFont="1" applyFill="1" applyAlignment="1">
      <alignment horizontal="right" wrapText="1"/>
    </xf>
    <xf numFmtId="4" fontId="16" fillId="6" borderId="5" xfId="0" applyNumberFormat="1" applyFont="1" applyFill="1" applyBorder="1" applyAlignment="1">
      <alignment horizontal="right" wrapText="1"/>
    </xf>
    <xf numFmtId="4" fontId="16" fillId="5" borderId="0" xfId="0" applyNumberFormat="1" applyFont="1" applyFill="1" applyAlignment="1">
      <alignment horizontal="right" wrapText="1"/>
    </xf>
    <xf numFmtId="2" fontId="16" fillId="5" borderId="0" xfId="0" applyNumberFormat="1" applyFont="1" applyFill="1" applyAlignment="1">
      <alignment horizontal="right" wrapText="1"/>
    </xf>
    <xf numFmtId="4" fontId="19" fillId="5" borderId="0" xfId="0" applyNumberFormat="1" applyFont="1" applyFill="1" applyAlignment="1">
      <alignment horizontal="right" wrapText="1"/>
    </xf>
    <xf numFmtId="4" fontId="19" fillId="5" borderId="0" xfId="0" applyNumberFormat="1" applyFont="1" applyFill="1" applyAlignment="1">
      <alignment horizontal="right"/>
    </xf>
    <xf numFmtId="4" fontId="28" fillId="5" borderId="0" xfId="0" applyNumberFormat="1" applyFont="1" applyFill="1" applyAlignment="1">
      <alignment horizontal="right" wrapText="1"/>
    </xf>
    <xf numFmtId="0" fontId="28" fillId="5" borderId="0" xfId="0" applyFont="1" applyFill="1" applyAlignment="1">
      <alignment horizontal="right" wrapText="1"/>
    </xf>
    <xf numFmtId="0" fontId="16" fillId="3" borderId="0" xfId="0" applyFont="1" applyFill="1" applyAlignment="1">
      <alignment horizontal="right" wrapText="1"/>
    </xf>
    <xf numFmtId="4" fontId="16" fillId="6" borderId="0" xfId="0" applyNumberFormat="1" applyFont="1" applyFill="1" applyAlignment="1">
      <alignment horizontal="right" wrapText="1"/>
    </xf>
    <xf numFmtId="0" fontId="16" fillId="6" borderId="0" xfId="0" applyFont="1" applyFill="1" applyAlignment="1">
      <alignment horizontal="right" wrapText="1"/>
    </xf>
    <xf numFmtId="4" fontId="30" fillId="6" borderId="0" xfId="0" applyNumberFormat="1" applyFont="1" applyFill="1" applyAlignment="1">
      <alignment horizontal="right" wrapText="1"/>
    </xf>
    <xf numFmtId="4" fontId="18" fillId="5" borderId="7" xfId="1" applyNumberFormat="1" applyFont="1" applyFill="1" applyBorder="1" applyAlignment="1">
      <alignment horizontal="right" wrapText="1"/>
    </xf>
    <xf numFmtId="0" fontId="19" fillId="3" borderId="6" xfId="0" applyFont="1" applyFill="1" applyBorder="1" applyAlignment="1">
      <alignment horizontal="left" wrapText="1" indent="3"/>
    </xf>
    <xf numFmtId="0" fontId="19" fillId="3" borderId="0" xfId="0" quotePrefix="1" applyFont="1" applyFill="1" applyAlignment="1">
      <alignment horizontal="right" wrapText="1"/>
    </xf>
    <xf numFmtId="0" fontId="16" fillId="3" borderId="5" xfId="0" applyFont="1" applyFill="1" applyBorder="1" applyAlignment="1">
      <alignment horizontal="left" wrapText="1" indent="2"/>
    </xf>
    <xf numFmtId="0" fontId="16" fillId="3" borderId="5" xfId="0" applyFont="1" applyFill="1" applyBorder="1" applyAlignment="1">
      <alignment horizontal="right" wrapText="1" indent="1"/>
    </xf>
    <xf numFmtId="0" fontId="19" fillId="3" borderId="5" xfId="0" applyFont="1" applyFill="1" applyBorder="1" applyAlignment="1">
      <alignment horizontal="right" wrapText="1" indent="1"/>
    </xf>
    <xf numFmtId="0" fontId="16" fillId="0" borderId="9" xfId="0" applyFont="1" applyBorder="1" applyAlignment="1">
      <alignment horizontal="center" vertical="center" wrapText="1"/>
    </xf>
    <xf numFmtId="0" fontId="16" fillId="0" borderId="5" xfId="0" applyFont="1" applyBorder="1" applyAlignment="1">
      <alignment horizontal="center" vertical="center" wrapText="1" indent="1"/>
    </xf>
    <xf numFmtId="0" fontId="15" fillId="0" borderId="10" xfId="0" applyFont="1" applyBorder="1" applyAlignment="1">
      <alignment horizontal="center"/>
    </xf>
    <xf numFmtId="0" fontId="12" fillId="0" borderId="10" xfId="0" applyFont="1" applyBorder="1" applyAlignment="1">
      <alignment horizontal="center" vertical="center" wrapText="1" indent="1"/>
    </xf>
    <xf numFmtId="4" fontId="19" fillId="3" borderId="6" xfId="0" applyNumberFormat="1" applyFont="1" applyFill="1" applyBorder="1" applyAlignment="1">
      <alignment horizontal="right" wrapText="1" indent="1"/>
    </xf>
    <xf numFmtId="0" fontId="19" fillId="3" borderId="6" xfId="0" applyFont="1" applyFill="1" applyBorder="1" applyAlignment="1">
      <alignment horizontal="right" wrapText="1" indent="1"/>
    </xf>
    <xf numFmtId="0" fontId="16" fillId="3" borderId="3" xfId="0" applyFont="1" applyFill="1" applyBorder="1" applyAlignment="1">
      <alignment horizontal="left" wrapText="1" indent="2"/>
    </xf>
    <xf numFmtId="4" fontId="16" fillId="3" borderId="3" xfId="0" applyNumberFormat="1" applyFont="1" applyFill="1" applyBorder="1" applyAlignment="1">
      <alignment horizontal="right" wrapText="1" indent="1"/>
    </xf>
    <xf numFmtId="0" fontId="16" fillId="3" borderId="3" xfId="0" applyFont="1" applyFill="1" applyBorder="1" applyAlignment="1">
      <alignment horizontal="right" wrapText="1" indent="1"/>
    </xf>
    <xf numFmtId="0" fontId="24" fillId="5" borderId="6" xfId="0" applyFont="1" applyFill="1" applyBorder="1" applyAlignment="1">
      <alignment horizontal="left" indent="1"/>
    </xf>
    <xf numFmtId="164" fontId="16" fillId="3" borderId="0" xfId="0" applyNumberFormat="1" applyFont="1" applyFill="1" applyAlignment="1">
      <alignment wrapText="1"/>
    </xf>
    <xf numFmtId="164" fontId="19" fillId="3" borderId="0" xfId="0" applyNumberFormat="1" applyFont="1" applyFill="1" applyAlignment="1">
      <alignment wrapText="1"/>
    </xf>
    <xf numFmtId="164" fontId="16" fillId="3" borderId="2" xfId="0" applyNumberFormat="1" applyFont="1" applyFill="1" applyBorder="1" applyAlignment="1">
      <alignment wrapText="1"/>
    </xf>
    <xf numFmtId="164" fontId="24" fillId="7" borderId="0" xfId="0" applyNumberFormat="1" applyFont="1" applyFill="1"/>
    <xf numFmtId="0" fontId="23" fillId="5" borderId="2" xfId="0" applyFont="1" applyFill="1" applyBorder="1" applyAlignment="1">
      <alignment horizontal="center" vertical="center" wrapText="1"/>
    </xf>
    <xf numFmtId="164" fontId="23" fillId="5" borderId="2" xfId="0" applyNumberFormat="1" applyFont="1" applyFill="1" applyBorder="1" applyAlignment="1">
      <alignment horizontal="center" vertical="center" wrapText="1"/>
    </xf>
    <xf numFmtId="0" fontId="4" fillId="5" borderId="11" xfId="0" applyFont="1" applyFill="1" applyBorder="1" applyAlignment="1">
      <alignment horizontal="left" wrapText="1" indent="1"/>
    </xf>
    <xf numFmtId="4" fontId="4" fillId="5" borderId="11" xfId="0" applyNumberFormat="1" applyFont="1" applyFill="1" applyBorder="1" applyAlignment="1">
      <alignment horizontal="right" wrapText="1" indent="1"/>
    </xf>
    <xf numFmtId="0" fontId="4" fillId="5" borderId="11" xfId="0" applyFont="1" applyFill="1" applyBorder="1" applyAlignment="1">
      <alignment horizontal="right" wrapText="1" indent="1"/>
    </xf>
    <xf numFmtId="0" fontId="16" fillId="6" borderId="8" xfId="0" applyFont="1" applyFill="1" applyBorder="1" applyAlignment="1">
      <alignment horizontal="left" wrapText="1" indent="1"/>
    </xf>
    <xf numFmtId="0" fontId="16" fillId="6" borderId="8" xfId="0" applyFont="1" applyFill="1" applyBorder="1" applyAlignment="1">
      <alignment horizontal="right" wrapText="1" indent="1"/>
    </xf>
    <xf numFmtId="4" fontId="16" fillId="6" borderId="8" xfId="0" applyNumberFormat="1" applyFont="1" applyFill="1" applyBorder="1" applyAlignment="1">
      <alignment horizontal="right" wrapText="1" indent="1"/>
    </xf>
    <xf numFmtId="0" fontId="29" fillId="3" borderId="0" xfId="0" applyFont="1" applyFill="1" applyAlignment="1">
      <alignment horizontal="left" wrapText="1" indent="2"/>
    </xf>
    <xf numFmtId="4" fontId="29" fillId="3" borderId="0" xfId="0" applyNumberFormat="1" applyFont="1" applyFill="1" applyAlignment="1">
      <alignment horizontal="right" wrapText="1"/>
    </xf>
    <xf numFmtId="0" fontId="29" fillId="3" borderId="0" xfId="0" applyFont="1" applyFill="1" applyAlignment="1">
      <alignment horizontal="right" wrapText="1"/>
    </xf>
    <xf numFmtId="0" fontId="9" fillId="5" borderId="0" xfId="0" applyFont="1" applyFill="1" applyAlignment="1">
      <alignment horizontal="right"/>
    </xf>
    <xf numFmtId="0" fontId="10" fillId="5" borderId="0" xfId="0" applyFont="1" applyFill="1" applyAlignment="1">
      <alignment horizontal="left" indent="1"/>
    </xf>
    <xf numFmtId="0" fontId="10" fillId="5" borderId="0" xfId="0" applyFont="1" applyFill="1" applyAlignment="1">
      <alignment horizontal="right" indent="1"/>
    </xf>
    <xf numFmtId="0" fontId="13" fillId="5" borderId="0" xfId="0" applyFont="1" applyFill="1"/>
    <xf numFmtId="0" fontId="13" fillId="5" borderId="0" xfId="0" applyFont="1" applyFill="1" applyAlignment="1">
      <alignment horizontal="left"/>
    </xf>
    <xf numFmtId="0" fontId="0" fillId="5" borderId="0" xfId="0" applyFill="1"/>
    <xf numFmtId="0" fontId="22" fillId="5" borderId="0" xfId="0" applyFont="1" applyFill="1" applyAlignment="1">
      <alignment horizontal="left"/>
    </xf>
    <xf numFmtId="164" fontId="22" fillId="5" borderId="0" xfId="0" applyNumberFormat="1" applyFont="1" applyFill="1" applyAlignment="1">
      <alignment horizontal="left"/>
    </xf>
    <xf numFmtId="0" fontId="24" fillId="5" borderId="0" xfId="0" applyFont="1" applyFill="1" applyAlignment="1">
      <alignment horizontal="left" indent="1"/>
    </xf>
    <xf numFmtId="4" fontId="24" fillId="5" borderId="0" xfId="0" applyNumberFormat="1" applyFont="1" applyFill="1"/>
    <xf numFmtId="164" fontId="24" fillId="5" borderId="0" xfId="0" applyNumberFormat="1" applyFont="1" applyFill="1"/>
    <xf numFmtId="0" fontId="10" fillId="5" borderId="0" xfId="0" applyFont="1" applyFill="1"/>
    <xf numFmtId="164" fontId="10" fillId="5" borderId="0" xfId="0" applyNumberFormat="1" applyFont="1" applyFill="1"/>
    <xf numFmtId="0" fontId="25" fillId="5" borderId="0" xfId="0" applyFont="1" applyFill="1"/>
    <xf numFmtId="164" fontId="25" fillId="5" borderId="0" xfId="0" applyNumberFormat="1" applyFont="1" applyFill="1"/>
    <xf numFmtId="0" fontId="6" fillId="0" borderId="0" xfId="0" applyFont="1" applyAlignment="1">
      <alignment horizontal="center" vertical="center" wrapText="1"/>
    </xf>
    <xf numFmtId="0" fontId="2" fillId="0" borderId="0" xfId="0" applyFont="1" applyAlignment="1">
      <alignment horizontal="left" indent="1"/>
    </xf>
    <xf numFmtId="0" fontId="2" fillId="0" borderId="0" xfId="0" applyFont="1" applyAlignment="1">
      <alignment horizontal="center"/>
    </xf>
    <xf numFmtId="0" fontId="7" fillId="5" borderId="0" xfId="0" applyFont="1" applyFill="1" applyAlignment="1">
      <alignment horizontal="center"/>
    </xf>
    <xf numFmtId="0" fontId="10" fillId="5" borderId="0" xfId="0" applyFont="1" applyFill="1" applyAlignment="1">
      <alignment vertical="center" wrapText="1"/>
    </xf>
    <xf numFmtId="0" fontId="8" fillId="5" borderId="0" xfId="0" applyFont="1" applyFill="1" applyAlignment="1">
      <alignment horizontal="center"/>
    </xf>
    <xf numFmtId="0" fontId="9" fillId="5" borderId="0" xfId="0" applyFont="1" applyFill="1" applyAlignment="1">
      <alignment horizontal="center"/>
    </xf>
    <xf numFmtId="0" fontId="10" fillId="5" borderId="0" xfId="0" applyFont="1" applyFill="1" applyAlignment="1">
      <alignment horizontal="left" wrapText="1"/>
    </xf>
    <xf numFmtId="0" fontId="13" fillId="5" borderId="0" xfId="0" applyFont="1" applyFill="1" applyAlignment="1">
      <alignment horizontal="left"/>
    </xf>
    <xf numFmtId="0" fontId="0" fillId="0" borderId="0" xfId="0"/>
    <xf numFmtId="0" fontId="10" fillId="5" borderId="0" xfId="0" applyFont="1" applyFill="1" applyAlignment="1">
      <alignment horizontal="left"/>
    </xf>
    <xf numFmtId="0" fontId="10" fillId="5" borderId="0" xfId="0" applyFont="1" applyFill="1" applyAlignment="1">
      <alignment horizontal="center"/>
    </xf>
    <xf numFmtId="0" fontId="10" fillId="5" borderId="0" xfId="0" applyFont="1" applyFill="1" applyAlignment="1">
      <alignment horizontal="justify" vertical="center" wrapText="1"/>
    </xf>
  </cellXfs>
  <cellStyles count="2">
    <cellStyle name="Neutralno" xfId="1" builtinId="28"/>
    <cellStyle name="Normalno" xfId="0" builtinId="0"/>
  </cellStyles>
  <dxfs count="29"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sustava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J51"/>
  <sheetViews>
    <sheetView showGridLines="0" view="pageLayout" topLeftCell="A20" zoomScale="90" zoomScaleNormal="100" zoomScalePageLayoutView="90" workbookViewId="0">
      <selection activeCell="A8" sqref="A8:G8"/>
    </sheetView>
  </sheetViews>
  <sheetFormatPr defaultRowHeight="11.25" x14ac:dyDescent="0.15"/>
  <cols>
    <col min="1" max="1" width="87.85546875" style="1" customWidth="1"/>
    <col min="2" max="2" width="25.42578125" style="1" customWidth="1"/>
    <col min="3" max="3" width="17.140625" style="1" customWidth="1"/>
    <col min="4" max="4" width="18.140625" style="1" customWidth="1"/>
    <col min="5" max="5" width="25.85546875" style="1" customWidth="1"/>
    <col min="6" max="6" width="11.7109375" style="1" customWidth="1"/>
    <col min="7" max="7" width="11.42578125" style="1" customWidth="1"/>
    <col min="8" max="8" width="2.85546875" style="1" customWidth="1"/>
    <col min="9" max="9" width="0.85546875" style="1" hidden="1" customWidth="1"/>
    <col min="10" max="10" width="9.140625" style="1" hidden="1" customWidth="1"/>
    <col min="11" max="12" width="9.140625" style="1" customWidth="1"/>
    <col min="13" max="16384" width="9.140625" style="1"/>
  </cols>
  <sheetData>
    <row r="1" spans="1:9" ht="58.5" customHeight="1" x14ac:dyDescent="0.15">
      <c r="A1" s="159" t="s">
        <v>276</v>
      </c>
      <c r="B1" s="160"/>
      <c r="C1" s="160"/>
      <c r="D1" s="160"/>
      <c r="E1" s="160"/>
      <c r="F1" s="160"/>
      <c r="G1" s="160"/>
    </row>
    <row r="3" spans="1:9" ht="19.5" customHeight="1" x14ac:dyDescent="0.3">
      <c r="A3" s="162" t="s">
        <v>0</v>
      </c>
      <c r="B3" s="160"/>
      <c r="C3" s="160"/>
      <c r="D3" s="160"/>
      <c r="E3" s="160"/>
      <c r="F3" s="160"/>
      <c r="G3" s="160"/>
    </row>
    <row r="4" spans="1:9" ht="19.5" customHeight="1" x14ac:dyDescent="0.3">
      <c r="A4" s="164" t="s">
        <v>1</v>
      </c>
      <c r="B4" s="160"/>
      <c r="C4" s="160"/>
      <c r="D4" s="160"/>
      <c r="E4" s="160"/>
      <c r="F4" s="160"/>
      <c r="G4" s="160"/>
      <c r="H4" s="2"/>
    </row>
    <row r="5" spans="1:9" ht="19.5" customHeight="1" x14ac:dyDescent="0.3">
      <c r="A5" s="164" t="s">
        <v>2</v>
      </c>
      <c r="B5" s="160"/>
      <c r="C5" s="160"/>
      <c r="D5" s="160"/>
      <c r="E5" s="160"/>
      <c r="F5" s="160"/>
      <c r="G5" s="160"/>
      <c r="H5" s="2"/>
      <c r="I5" s="2"/>
    </row>
    <row r="8" spans="1:9" ht="19.5" customHeight="1" x14ac:dyDescent="0.3">
      <c r="A8" s="162" t="s">
        <v>3</v>
      </c>
      <c r="B8" s="160"/>
      <c r="C8" s="160"/>
      <c r="D8" s="160"/>
      <c r="E8" s="160"/>
      <c r="F8" s="160"/>
      <c r="G8" s="160"/>
      <c r="H8" s="3"/>
      <c r="I8" s="3"/>
    </row>
    <row r="10" spans="1:9" ht="15.75" customHeight="1" x14ac:dyDescent="0.25">
      <c r="A10" s="165" t="s">
        <v>4</v>
      </c>
      <c r="B10" s="160"/>
      <c r="C10" s="160"/>
      <c r="D10" s="160"/>
      <c r="E10" s="160"/>
      <c r="F10" s="160"/>
      <c r="G10" s="160"/>
      <c r="H10" s="4"/>
      <c r="I10" s="4"/>
    </row>
    <row r="12" spans="1:9" ht="15.75" customHeight="1" x14ac:dyDescent="0.15">
      <c r="A12" s="163" t="s">
        <v>5</v>
      </c>
      <c r="B12" s="160"/>
      <c r="C12" s="160"/>
      <c r="D12" s="160"/>
      <c r="E12" s="160"/>
      <c r="F12" s="160"/>
      <c r="G12" s="160"/>
    </row>
    <row r="15" spans="1:9" ht="15.75" customHeight="1" x14ac:dyDescent="0.25">
      <c r="A15" s="5" t="s">
        <v>6</v>
      </c>
    </row>
    <row r="16" spans="1:9" ht="25.5" customHeight="1" x14ac:dyDescent="0.15">
      <c r="A16" s="12" t="s">
        <v>7</v>
      </c>
      <c r="B16" s="12" t="s">
        <v>8</v>
      </c>
      <c r="C16" s="12" t="s">
        <v>9</v>
      </c>
      <c r="D16" s="12" t="s">
        <v>10</v>
      </c>
      <c r="E16" s="12" t="s">
        <v>11</v>
      </c>
      <c r="F16" s="12" t="s">
        <v>12</v>
      </c>
      <c r="G16" s="12" t="s">
        <v>12</v>
      </c>
    </row>
    <row r="17" spans="1:7" ht="14.25" customHeight="1" thickBot="1" x14ac:dyDescent="0.2">
      <c r="A17" s="10">
        <v>1</v>
      </c>
      <c r="B17" s="10">
        <v>2</v>
      </c>
      <c r="C17" s="10">
        <v>3</v>
      </c>
      <c r="D17" s="10">
        <v>4</v>
      </c>
      <c r="E17" s="10">
        <v>5</v>
      </c>
      <c r="F17" s="10" t="s">
        <v>13</v>
      </c>
      <c r="G17" s="10" t="s">
        <v>14</v>
      </c>
    </row>
    <row r="18" spans="1:7" ht="18.75" customHeight="1" thickTop="1" x14ac:dyDescent="0.2">
      <c r="A18" s="99" t="s">
        <v>15</v>
      </c>
      <c r="B18" s="99"/>
      <c r="C18" s="99"/>
      <c r="D18" s="99"/>
      <c r="E18" s="99"/>
      <c r="F18" s="99"/>
      <c r="G18" s="99"/>
    </row>
    <row r="19" spans="1:7" ht="19.5" customHeight="1" x14ac:dyDescent="0.2">
      <c r="A19" s="83" t="s">
        <v>16</v>
      </c>
      <c r="B19" s="77">
        <v>4608580.47</v>
      </c>
      <c r="C19" s="77">
        <v>14599587</v>
      </c>
      <c r="D19" s="77">
        <v>14599587</v>
      </c>
      <c r="E19" s="77">
        <v>5996992.2199999997</v>
      </c>
      <c r="F19" s="77">
        <f>E19/B19*100</f>
        <v>130.12666826668215</v>
      </c>
      <c r="G19" s="77">
        <f>E19/D19*100</f>
        <v>41.076451135227316</v>
      </c>
    </row>
    <row r="20" spans="1:7" ht="23.25" customHeight="1" x14ac:dyDescent="0.2">
      <c r="A20" s="83" t="s">
        <v>17</v>
      </c>
      <c r="B20" s="77">
        <v>6023.8</v>
      </c>
      <c r="C20" s="77">
        <v>2600</v>
      </c>
      <c r="D20" s="77">
        <v>2600</v>
      </c>
      <c r="E20" s="77">
        <v>200.79</v>
      </c>
      <c r="F20" s="77">
        <f>E20/B20*100</f>
        <v>3.3332779972774658</v>
      </c>
      <c r="G20" s="77">
        <f>E20/D20*100</f>
        <v>7.7226923076923066</v>
      </c>
    </row>
    <row r="21" spans="1:7" ht="21" customHeight="1" x14ac:dyDescent="0.2">
      <c r="A21" s="83" t="s">
        <v>18</v>
      </c>
      <c r="B21" s="78">
        <v>4282726.2</v>
      </c>
      <c r="C21" s="77">
        <v>10691926</v>
      </c>
      <c r="D21" s="77">
        <v>10691926</v>
      </c>
      <c r="E21" s="77">
        <v>4922319.41</v>
      </c>
      <c r="F21" s="77">
        <f>E21/B21*100</f>
        <v>114.93425402725954</v>
      </c>
      <c r="G21" s="77">
        <f>E21/D21*100</f>
        <v>46.037724260343744</v>
      </c>
    </row>
    <row r="22" spans="1:7" ht="22.5" customHeight="1" x14ac:dyDescent="0.2">
      <c r="A22" s="83" t="s">
        <v>19</v>
      </c>
      <c r="B22" s="77">
        <v>227793.69</v>
      </c>
      <c r="C22" s="77">
        <v>3845751</v>
      </c>
      <c r="D22" s="77">
        <v>3845751</v>
      </c>
      <c r="E22" s="77">
        <v>780798.83</v>
      </c>
      <c r="F22" s="77">
        <f>E22/B22*100</f>
        <v>342.76578512776183</v>
      </c>
      <c r="G22" s="77">
        <f>E22/D22*100</f>
        <v>20.302896105338071</v>
      </c>
    </row>
    <row r="23" spans="1:7" ht="25.5" customHeight="1" thickBot="1" x14ac:dyDescent="0.25">
      <c r="A23" s="76" t="s">
        <v>20</v>
      </c>
      <c r="B23" s="73">
        <f>B19+B20-B21-B22</f>
        <v>104084.37999999936</v>
      </c>
      <c r="C23" s="73">
        <f>C19+C20-C21-C22</f>
        <v>64510</v>
      </c>
      <c r="D23" s="73">
        <f>D19+D20-D21-D22</f>
        <v>64510</v>
      </c>
      <c r="E23" s="73">
        <f>E19+E20-E21-E22</f>
        <v>294074.76999999967</v>
      </c>
      <c r="F23" s="73">
        <f>E23/B23*100</f>
        <v>282.5349682632509</v>
      </c>
      <c r="G23" s="73">
        <f>E23/D23*100</f>
        <v>455.85920012401129</v>
      </c>
    </row>
    <row r="24" spans="1:7" ht="17.25" customHeight="1" x14ac:dyDescent="0.2">
      <c r="A24" s="138" t="s">
        <v>21</v>
      </c>
      <c r="B24" s="138"/>
      <c r="C24" s="138"/>
      <c r="D24" s="138"/>
      <c r="E24" s="138"/>
      <c r="F24" s="138"/>
      <c r="G24" s="138"/>
    </row>
    <row r="25" spans="1:7" ht="21.75" customHeight="1" x14ac:dyDescent="0.2">
      <c r="A25" s="83" t="s">
        <v>22</v>
      </c>
      <c r="B25" s="77">
        <v>0</v>
      </c>
      <c r="C25" s="77">
        <v>0</v>
      </c>
      <c r="D25" s="77">
        <v>0</v>
      </c>
      <c r="E25" s="77">
        <v>0</v>
      </c>
      <c r="F25" s="81" t="s">
        <v>23</v>
      </c>
      <c r="G25" s="80" t="s">
        <v>23</v>
      </c>
    </row>
    <row r="26" spans="1:7" ht="19.5" customHeight="1" x14ac:dyDescent="0.2">
      <c r="A26" s="83" t="s">
        <v>24</v>
      </c>
      <c r="B26" s="78">
        <v>17253.96</v>
      </c>
      <c r="C26" s="77">
        <v>34510</v>
      </c>
      <c r="D26" s="77">
        <v>34510</v>
      </c>
      <c r="E26" s="77">
        <v>17253.96</v>
      </c>
      <c r="F26" s="77">
        <f>E26/B26*100</f>
        <v>100</v>
      </c>
      <c r="G26" s="77">
        <f>E26/D26*100</f>
        <v>49.996986380759196</v>
      </c>
    </row>
    <row r="27" spans="1:7" ht="24.75" customHeight="1" thickBot="1" x14ac:dyDescent="0.25">
      <c r="A27" s="76" t="s">
        <v>25</v>
      </c>
      <c r="B27" s="73">
        <v>-17253.96</v>
      </c>
      <c r="C27" s="73">
        <v>-34510</v>
      </c>
      <c r="D27" s="73">
        <v>-34510</v>
      </c>
      <c r="E27" s="73">
        <v>-17253.96</v>
      </c>
      <c r="F27" s="73"/>
      <c r="G27" s="73"/>
    </row>
    <row r="28" spans="1:7" ht="15.75" customHeight="1" x14ac:dyDescent="0.2">
      <c r="A28" s="138" t="s">
        <v>26</v>
      </c>
      <c r="B28" s="138"/>
      <c r="C28" s="138"/>
      <c r="D28" s="138"/>
      <c r="E28" s="138"/>
      <c r="F28" s="138"/>
      <c r="G28" s="138"/>
    </row>
    <row r="29" spans="1:7" ht="19.5" customHeight="1" x14ac:dyDescent="0.2">
      <c r="A29" s="83" t="s">
        <v>27</v>
      </c>
      <c r="B29" s="77">
        <v>4614604.2699999996</v>
      </c>
      <c r="C29" s="77">
        <v>14602187</v>
      </c>
      <c r="D29" s="77">
        <v>14602187</v>
      </c>
      <c r="E29" s="77">
        <v>5997193.0099999998</v>
      </c>
      <c r="F29" s="77">
        <f>E29/B29*100</f>
        <v>129.96115504396221</v>
      </c>
      <c r="G29" s="77">
        <f>E29/D29*100</f>
        <v>41.070512314354005</v>
      </c>
    </row>
    <row r="30" spans="1:7" ht="21.75" customHeight="1" x14ac:dyDescent="0.2">
      <c r="A30" s="83" t="s">
        <v>28</v>
      </c>
      <c r="B30" s="78">
        <v>4527773.8499999996</v>
      </c>
      <c r="C30" s="77">
        <v>14572187</v>
      </c>
      <c r="D30" s="77">
        <v>14572187</v>
      </c>
      <c r="E30" s="77">
        <v>5720372.2000000002</v>
      </c>
      <c r="F30" s="77">
        <f>E30/B30*100</f>
        <v>126.33961830933762</v>
      </c>
      <c r="G30" s="77">
        <f>E30/D30*100</f>
        <v>39.255413068745277</v>
      </c>
    </row>
    <row r="31" spans="1:7" ht="21" customHeight="1" thickBot="1" x14ac:dyDescent="0.25">
      <c r="A31" s="76" t="s">
        <v>29</v>
      </c>
      <c r="B31" s="73">
        <f>B29-B30</f>
        <v>86830.419999999925</v>
      </c>
      <c r="C31" s="73">
        <f>C29-C30</f>
        <v>30000</v>
      </c>
      <c r="D31" s="73">
        <f>D29-D30</f>
        <v>30000</v>
      </c>
      <c r="E31" s="73">
        <f>E29-E30</f>
        <v>276820.80999999959</v>
      </c>
      <c r="F31" s="73"/>
      <c r="G31" s="73"/>
    </row>
    <row r="32" spans="1:7" ht="16.5" customHeight="1" x14ac:dyDescent="0.2">
      <c r="A32" s="138" t="s">
        <v>30</v>
      </c>
      <c r="B32" s="138"/>
      <c r="C32" s="138"/>
      <c r="D32" s="138"/>
      <c r="E32" s="138"/>
      <c r="F32" s="138"/>
      <c r="G32" s="138"/>
    </row>
    <row r="33" spans="1:10" ht="18.75" customHeight="1" x14ac:dyDescent="0.2">
      <c r="A33" s="83" t="s">
        <v>31</v>
      </c>
      <c r="B33" s="78">
        <v>0</v>
      </c>
      <c r="C33" s="78">
        <v>0</v>
      </c>
      <c r="D33" s="78">
        <v>0</v>
      </c>
      <c r="E33" s="78">
        <v>0</v>
      </c>
      <c r="F33" s="72"/>
      <c r="G33" s="72"/>
    </row>
    <row r="34" spans="1:10" ht="19.5" customHeight="1" x14ac:dyDescent="0.2">
      <c r="A34" s="83" t="s">
        <v>32</v>
      </c>
      <c r="B34" s="78">
        <v>-560742.39</v>
      </c>
      <c r="C34" s="77">
        <v>-30000</v>
      </c>
      <c r="D34" s="77">
        <v>-30000</v>
      </c>
      <c r="E34" s="77">
        <v>-520924.27</v>
      </c>
      <c r="F34" s="72"/>
      <c r="G34" s="72"/>
    </row>
    <row r="35" spans="1:10" ht="24" customHeight="1" thickBot="1" x14ac:dyDescent="0.25">
      <c r="A35" s="74" t="s">
        <v>33</v>
      </c>
      <c r="B35" s="75">
        <v>-560742.39</v>
      </c>
      <c r="C35" s="72">
        <v>-30000</v>
      </c>
      <c r="D35" s="72">
        <v>-30000</v>
      </c>
      <c r="E35" s="72">
        <v>-520924.27</v>
      </c>
      <c r="F35" s="72"/>
      <c r="G35" s="72"/>
    </row>
    <row r="36" spans="1:10" ht="5.25" customHeight="1" thickBot="1" x14ac:dyDescent="0.25">
      <c r="A36" s="84"/>
      <c r="B36" s="85"/>
      <c r="C36" s="86"/>
      <c r="D36" s="86"/>
      <c r="E36" s="86"/>
      <c r="F36" s="86"/>
      <c r="G36" s="86"/>
    </row>
    <row r="37" spans="1:10" ht="21" customHeight="1" x14ac:dyDescent="0.2">
      <c r="A37" s="138" t="s">
        <v>34</v>
      </c>
      <c r="B37" s="140">
        <v>-473911.97</v>
      </c>
      <c r="C37" s="140">
        <v>0</v>
      </c>
      <c r="D37" s="140">
        <v>0</v>
      </c>
      <c r="E37" s="140">
        <v>-244103.4</v>
      </c>
      <c r="F37" s="139"/>
      <c r="G37" s="139"/>
      <c r="J37" s="14"/>
    </row>
    <row r="38" spans="1:10" ht="16.5" customHeight="1" x14ac:dyDescent="0.2">
      <c r="A38" s="40"/>
      <c r="B38" s="40"/>
      <c r="C38" s="40"/>
      <c r="D38" s="40"/>
      <c r="E38" s="40"/>
      <c r="F38" s="40"/>
      <c r="G38" s="40"/>
    </row>
    <row r="39" spans="1:10" ht="12.75" customHeight="1" x14ac:dyDescent="0.2">
      <c r="A39" s="40"/>
      <c r="B39" s="40"/>
      <c r="C39" s="40"/>
      <c r="D39" s="40"/>
      <c r="E39" s="40"/>
      <c r="F39" s="40"/>
      <c r="G39" s="40"/>
    </row>
    <row r="40" spans="1:10" ht="15" customHeight="1" x14ac:dyDescent="0.15">
      <c r="A40" s="161"/>
      <c r="B40" s="160"/>
      <c r="C40" s="160"/>
      <c r="D40" s="160"/>
      <c r="E40" s="160"/>
      <c r="F40" s="160"/>
      <c r="G40" s="160"/>
    </row>
    <row r="42" spans="1:10" ht="10.5" customHeight="1" x14ac:dyDescent="0.15"/>
    <row r="44" spans="1:10" ht="15" customHeight="1" x14ac:dyDescent="0.15">
      <c r="A44" s="161"/>
      <c r="B44" s="160"/>
      <c r="C44" s="160"/>
      <c r="D44" s="160"/>
      <c r="E44" s="160"/>
      <c r="F44" s="160"/>
      <c r="G44" s="160"/>
    </row>
    <row r="47" spans="1:10" ht="15" customHeight="1" x14ac:dyDescent="0.15">
      <c r="A47" s="161"/>
      <c r="B47" s="160"/>
      <c r="C47" s="160"/>
      <c r="D47" s="160"/>
      <c r="E47" s="160"/>
      <c r="F47" s="160"/>
      <c r="G47" s="160"/>
    </row>
    <row r="51" spans="3:3" x14ac:dyDescent="0.15">
      <c r="C51" s="87"/>
    </row>
  </sheetData>
  <mergeCells count="10">
    <mergeCell ref="A1:G1"/>
    <mergeCell ref="A40:G40"/>
    <mergeCell ref="A8:G8"/>
    <mergeCell ref="A3:G3"/>
    <mergeCell ref="A47:G47"/>
    <mergeCell ref="A12:G12"/>
    <mergeCell ref="A4:G4"/>
    <mergeCell ref="A10:G10"/>
    <mergeCell ref="A5:G5"/>
    <mergeCell ref="A44:G44"/>
  </mergeCells>
  <pageMargins left="0.39370078740157483" right="0.23622047244094491" top="0.74803149606299213" bottom="0.74803149606299213" header="0.31496062992125978" footer="0.31496062992125978"/>
  <pageSetup paperSize="9" scale="70" fitToHeight="0" orientation="landscape" useFirstPageNumber="1" r:id="rId1"/>
  <headerFooter>
    <oddFooter>&amp;CStranica 1</oddFooter>
    <evenFooter>&amp;CStranica &amp;P</even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N208"/>
  <sheetViews>
    <sheetView zoomScale="90" zoomScaleNormal="90" zoomScalePageLayoutView="80" workbookViewId="0">
      <selection activeCell="A90" sqref="A90"/>
    </sheetView>
  </sheetViews>
  <sheetFormatPr defaultRowHeight="11.25" x14ac:dyDescent="0.15"/>
  <cols>
    <col min="1" max="1" width="87.5703125" style="1" customWidth="1"/>
    <col min="2" max="2" width="18.28515625" style="1" customWidth="1"/>
    <col min="3" max="4" width="15.5703125" style="1" bestFit="1" customWidth="1"/>
    <col min="5" max="5" width="21.140625" style="1" bestFit="1" customWidth="1"/>
    <col min="6" max="6" width="13.42578125" style="1" customWidth="1"/>
    <col min="7" max="7" width="15.140625" style="1" customWidth="1"/>
    <col min="8" max="12" width="9.140625" style="1" customWidth="1"/>
    <col min="13" max="13" width="4.5703125" style="1" customWidth="1"/>
    <col min="14" max="14" width="9.140625" style="1" hidden="1" customWidth="1"/>
    <col min="15" max="16" width="9.140625" style="1" customWidth="1"/>
    <col min="17" max="16384" width="9.140625" style="1"/>
  </cols>
  <sheetData>
    <row r="1" spans="1:9" ht="15.75" customHeight="1" x14ac:dyDescent="0.25">
      <c r="A1" s="165" t="s">
        <v>35</v>
      </c>
      <c r="B1" s="160"/>
      <c r="C1" s="160"/>
      <c r="D1" s="160"/>
      <c r="E1" s="160"/>
      <c r="F1" s="160"/>
      <c r="G1" s="160"/>
    </row>
    <row r="2" spans="1:9" ht="15.75" customHeight="1" x14ac:dyDescent="0.25">
      <c r="A2" s="69"/>
      <c r="B2" s="69"/>
      <c r="C2" s="69"/>
      <c r="D2" s="69"/>
      <c r="E2" s="69"/>
      <c r="F2" s="69"/>
      <c r="G2" s="144"/>
    </row>
    <row r="3" spans="1:9" ht="15.75" customHeight="1" x14ac:dyDescent="0.25">
      <c r="A3" s="166" t="s">
        <v>36</v>
      </c>
      <c r="B3" s="160"/>
      <c r="C3" s="160"/>
      <c r="D3" s="160"/>
      <c r="E3" s="160"/>
      <c r="F3" s="160"/>
      <c r="G3" s="160"/>
    </row>
    <row r="4" spans="1:9" ht="15.75" customHeight="1" x14ac:dyDescent="0.25">
      <c r="A4" s="145"/>
      <c r="B4" s="145"/>
      <c r="C4" s="145"/>
      <c r="D4" s="145"/>
      <c r="E4" s="145"/>
      <c r="F4" s="145"/>
      <c r="G4" s="146"/>
    </row>
    <row r="5" spans="1:9" ht="15.75" customHeight="1" x14ac:dyDescent="0.25">
      <c r="A5" s="6" t="s">
        <v>15</v>
      </c>
      <c r="B5" s="145"/>
      <c r="C5" s="145"/>
      <c r="D5" s="145"/>
      <c r="E5" s="145"/>
      <c r="F5" s="145"/>
      <c r="G5" s="146"/>
    </row>
    <row r="6" spans="1:9" ht="15.75" customHeight="1" x14ac:dyDescent="0.25">
      <c r="A6" s="7"/>
      <c r="B6" s="145"/>
      <c r="C6" s="145"/>
      <c r="D6" s="145"/>
      <c r="E6" s="145"/>
      <c r="F6" s="145"/>
      <c r="G6" s="146"/>
    </row>
    <row r="7" spans="1:9" ht="15.75" customHeight="1" x14ac:dyDescent="0.25">
      <c r="A7" s="147" t="s">
        <v>37</v>
      </c>
      <c r="B7" s="147"/>
      <c r="C7" s="147"/>
      <c r="D7" s="147"/>
      <c r="E7" s="147"/>
      <c r="F7" s="147"/>
      <c r="G7" s="147"/>
    </row>
    <row r="8" spans="1:9" ht="15.75" customHeight="1" x14ac:dyDescent="0.25">
      <c r="A8" s="147"/>
      <c r="B8" s="147"/>
      <c r="C8" s="147"/>
      <c r="D8" s="147"/>
      <c r="E8" s="147"/>
      <c r="F8" s="147"/>
      <c r="G8" s="147"/>
    </row>
    <row r="9" spans="1:9" ht="38.25" customHeight="1" x14ac:dyDescent="0.15">
      <c r="A9" s="11" t="s">
        <v>38</v>
      </c>
      <c r="B9" s="11" t="s">
        <v>8</v>
      </c>
      <c r="C9" s="12" t="s">
        <v>9</v>
      </c>
      <c r="D9" s="12" t="s">
        <v>10</v>
      </c>
      <c r="E9" s="12" t="s">
        <v>11</v>
      </c>
      <c r="F9" s="12" t="s">
        <v>12</v>
      </c>
      <c r="G9" s="12" t="s">
        <v>12</v>
      </c>
    </row>
    <row r="10" spans="1:9" ht="9.75" customHeight="1" x14ac:dyDescent="0.2">
      <c r="A10" s="9">
        <v>1</v>
      </c>
      <c r="B10" s="9">
        <v>2</v>
      </c>
      <c r="C10" s="9">
        <v>3</v>
      </c>
      <c r="D10" s="9">
        <v>4</v>
      </c>
      <c r="E10" s="9">
        <v>5</v>
      </c>
      <c r="F10" s="9" t="s">
        <v>13</v>
      </c>
      <c r="G10" s="9" t="s">
        <v>14</v>
      </c>
    </row>
    <row r="11" spans="1:9" ht="12.75" customHeight="1" x14ac:dyDescent="0.2">
      <c r="A11" s="93" t="s">
        <v>16</v>
      </c>
      <c r="B11" s="102">
        <v>4608580.47</v>
      </c>
      <c r="C11" s="102">
        <v>14599587</v>
      </c>
      <c r="D11" s="102">
        <v>14599587</v>
      </c>
      <c r="E11" s="102">
        <v>5996992.2199999997</v>
      </c>
      <c r="F11" s="102">
        <f>E11/B11*100</f>
        <v>130.12666826668215</v>
      </c>
      <c r="G11" s="102">
        <f>E11/D11*100</f>
        <v>41.076451135227316</v>
      </c>
    </row>
    <row r="12" spans="1:9" ht="12.75" customHeight="1" x14ac:dyDescent="0.2">
      <c r="A12" s="88" t="s">
        <v>39</v>
      </c>
      <c r="B12" s="103">
        <v>147432.09</v>
      </c>
      <c r="C12" s="103">
        <v>2320437</v>
      </c>
      <c r="D12" s="103">
        <v>2320437</v>
      </c>
      <c r="E12" s="103">
        <v>78222.66</v>
      </c>
      <c r="F12" s="103">
        <f>E12/B12*100</f>
        <v>53.05673954700093</v>
      </c>
      <c r="G12" s="104">
        <f>E12/D12*100</f>
        <v>3.371031404860378</v>
      </c>
    </row>
    <row r="13" spans="1:9" s="40" customFormat="1" ht="12.75" customHeight="1" x14ac:dyDescent="0.2">
      <c r="A13" s="89" t="s">
        <v>40</v>
      </c>
      <c r="B13" s="103">
        <f>B14</f>
        <v>0</v>
      </c>
      <c r="C13" s="103"/>
      <c r="D13" s="103"/>
      <c r="E13" s="103">
        <f>E14</f>
        <v>0</v>
      </c>
      <c r="F13" s="94" t="str">
        <f t="shared" ref="F13:F19" si="0">IFERROR(E13/B13*100,"-")</f>
        <v>-</v>
      </c>
      <c r="G13" s="94" t="s">
        <v>23</v>
      </c>
      <c r="H13" s="66"/>
      <c r="I13" s="67"/>
    </row>
    <row r="14" spans="1:9" s="40" customFormat="1" ht="12.75" customHeight="1" x14ac:dyDescent="0.2">
      <c r="A14" s="90" t="s">
        <v>41</v>
      </c>
      <c r="B14" s="16">
        <v>0</v>
      </c>
      <c r="C14" s="105"/>
      <c r="D14" s="105"/>
      <c r="E14" s="16">
        <v>0</v>
      </c>
      <c r="F14" s="96" t="str">
        <f t="shared" si="0"/>
        <v>-</v>
      </c>
      <c r="G14" s="94" t="str">
        <f t="shared" ref="G14:G19" si="1">IFERROR(E14/D14*100,"-")</f>
        <v>-</v>
      </c>
      <c r="H14" s="66"/>
    </row>
    <row r="15" spans="1:9" s="40" customFormat="1" ht="12.75" customHeight="1" x14ac:dyDescent="0.2">
      <c r="A15" s="89" t="s">
        <v>42</v>
      </c>
      <c r="B15" s="103">
        <f>SUM(B16:B19)</f>
        <v>0</v>
      </c>
      <c r="C15" s="103"/>
      <c r="D15" s="103"/>
      <c r="E15" s="103">
        <f>SUM(E16:E19)</f>
        <v>0</v>
      </c>
      <c r="F15" s="94" t="str">
        <f t="shared" si="0"/>
        <v>-</v>
      </c>
      <c r="G15" s="94" t="str">
        <f t="shared" si="1"/>
        <v>-</v>
      </c>
      <c r="H15" s="66"/>
    </row>
    <row r="16" spans="1:9" s="40" customFormat="1" ht="12.75" customHeight="1" x14ac:dyDescent="0.2">
      <c r="A16" s="90" t="s">
        <v>43</v>
      </c>
      <c r="B16" s="16">
        <v>0</v>
      </c>
      <c r="C16" s="105"/>
      <c r="D16" s="105"/>
      <c r="E16" s="16">
        <v>0</v>
      </c>
      <c r="F16" s="96" t="str">
        <f t="shared" si="0"/>
        <v>-</v>
      </c>
      <c r="G16" s="94" t="str">
        <f t="shared" si="1"/>
        <v>-</v>
      </c>
      <c r="H16" s="66"/>
    </row>
    <row r="17" spans="1:14" s="40" customFormat="1" ht="12.75" customHeight="1" x14ac:dyDescent="0.2">
      <c r="A17" s="90" t="s">
        <v>44</v>
      </c>
      <c r="B17" s="16">
        <v>0</v>
      </c>
      <c r="C17" s="105"/>
      <c r="D17" s="105"/>
      <c r="E17" s="16">
        <v>0</v>
      </c>
      <c r="F17" s="96" t="str">
        <f t="shared" si="0"/>
        <v>-</v>
      </c>
      <c r="G17" s="94" t="str">
        <f t="shared" si="1"/>
        <v>-</v>
      </c>
      <c r="H17" s="66"/>
    </row>
    <row r="18" spans="1:14" s="40" customFormat="1" ht="12.75" customHeight="1" x14ac:dyDescent="0.2">
      <c r="A18" s="90" t="s">
        <v>45</v>
      </c>
      <c r="B18" s="16">
        <v>0</v>
      </c>
      <c r="C18" s="105"/>
      <c r="D18" s="105"/>
      <c r="E18" s="16">
        <v>0</v>
      </c>
      <c r="F18" s="96" t="str">
        <f t="shared" si="0"/>
        <v>-</v>
      </c>
      <c r="G18" s="94" t="str">
        <f t="shared" si="1"/>
        <v>-</v>
      </c>
      <c r="H18" s="66"/>
    </row>
    <row r="19" spans="1:14" s="40" customFormat="1" ht="12.75" customHeight="1" x14ac:dyDescent="0.2">
      <c r="A19" s="90" t="s">
        <v>46</v>
      </c>
      <c r="B19" s="16">
        <v>0</v>
      </c>
      <c r="C19" s="105"/>
      <c r="D19" s="105"/>
      <c r="E19" s="16">
        <v>0</v>
      </c>
      <c r="F19" s="96" t="str">
        <f t="shared" si="0"/>
        <v>-</v>
      </c>
      <c r="G19" s="94" t="str">
        <f t="shared" si="1"/>
        <v>-</v>
      </c>
      <c r="H19" s="66"/>
    </row>
    <row r="20" spans="1:14" ht="12.75" customHeight="1" x14ac:dyDescent="0.2">
      <c r="A20" s="89" t="s">
        <v>47</v>
      </c>
      <c r="B20" s="103">
        <v>5588.64</v>
      </c>
      <c r="C20" s="97"/>
      <c r="D20" s="97"/>
      <c r="E20" s="16">
        <v>0</v>
      </c>
      <c r="F20" s="97" t="s">
        <v>23</v>
      </c>
      <c r="G20" s="95" t="s">
        <v>23</v>
      </c>
    </row>
    <row r="21" spans="1:14" ht="12.75" customHeight="1" x14ac:dyDescent="0.2">
      <c r="A21" s="90" t="s">
        <v>48</v>
      </c>
      <c r="B21" s="105">
        <v>5588.64</v>
      </c>
      <c r="C21" s="95"/>
      <c r="D21" s="95"/>
      <c r="E21" s="105">
        <v>0</v>
      </c>
      <c r="F21" s="95" t="s">
        <v>23</v>
      </c>
      <c r="G21" s="95" t="s">
        <v>23</v>
      </c>
    </row>
    <row r="22" spans="1:14" ht="12.75" customHeight="1" x14ac:dyDescent="0.2">
      <c r="A22" s="89" t="s">
        <v>49</v>
      </c>
      <c r="B22" s="103">
        <v>7021.83</v>
      </c>
      <c r="C22" s="97"/>
      <c r="D22" s="97"/>
      <c r="E22" s="103">
        <v>27081.63</v>
      </c>
      <c r="F22" s="103">
        <f>E22/B22*100</f>
        <v>385.6776652240228</v>
      </c>
      <c r="G22" s="95" t="s">
        <v>23</v>
      </c>
    </row>
    <row r="23" spans="1:14" ht="12.75" customHeight="1" x14ac:dyDescent="0.2">
      <c r="A23" s="90" t="s">
        <v>50</v>
      </c>
      <c r="B23" s="105">
        <v>7021.83</v>
      </c>
      <c r="C23" s="95"/>
      <c r="D23" s="95"/>
      <c r="E23" s="105">
        <v>27081.63</v>
      </c>
      <c r="F23" s="105"/>
      <c r="G23" s="95" t="s">
        <v>23</v>
      </c>
    </row>
    <row r="24" spans="1:14" ht="12.75" customHeight="1" x14ac:dyDescent="0.2">
      <c r="A24" s="89" t="s">
        <v>51</v>
      </c>
      <c r="B24" s="103">
        <v>134821.62</v>
      </c>
      <c r="C24" s="97"/>
      <c r="D24" s="97"/>
      <c r="E24" s="103">
        <v>51141.03</v>
      </c>
      <c r="F24" s="103">
        <f>E24/B24*100</f>
        <v>37.932365743713802</v>
      </c>
      <c r="G24" s="95" t="s">
        <v>23</v>
      </c>
    </row>
    <row r="25" spans="1:14" ht="12.75" customHeight="1" x14ac:dyDescent="0.2">
      <c r="A25" s="90" t="s">
        <v>52</v>
      </c>
      <c r="B25" s="105">
        <v>134821.62</v>
      </c>
      <c r="C25" s="95"/>
      <c r="D25" s="95"/>
      <c r="E25" s="105">
        <v>51141.03</v>
      </c>
      <c r="F25" s="105"/>
      <c r="G25" s="95" t="s">
        <v>23</v>
      </c>
    </row>
    <row r="26" spans="1:14" s="40" customFormat="1" ht="12.75" customHeight="1" x14ac:dyDescent="0.2">
      <c r="A26" s="90" t="s">
        <v>53</v>
      </c>
      <c r="B26" s="16">
        <v>0</v>
      </c>
      <c r="C26" s="105"/>
      <c r="D26" s="105"/>
      <c r="E26" s="16">
        <v>0</v>
      </c>
      <c r="F26" s="96" t="str">
        <f t="shared" ref="F26:F31" si="2">IFERROR(E26/B26*100,"-")</f>
        <v>-</v>
      </c>
      <c r="G26" s="94" t="str">
        <f t="shared" ref="G26:G31" si="3">IFERROR(E26/D26*100,"-")</f>
        <v>-</v>
      </c>
      <c r="H26" s="66"/>
    </row>
    <row r="27" spans="1:14" s="40" customFormat="1" ht="12.75" customHeight="1" x14ac:dyDescent="0.2">
      <c r="A27" s="89" t="s">
        <v>54</v>
      </c>
      <c r="B27" s="103">
        <f>B28+B29+B30+B31</f>
        <v>0</v>
      </c>
      <c r="C27" s="103"/>
      <c r="D27" s="103"/>
      <c r="E27" s="103">
        <f>E28+E29+E30+E31</f>
        <v>0</v>
      </c>
      <c r="F27" s="96" t="str">
        <f t="shared" si="2"/>
        <v>-</v>
      </c>
      <c r="G27" s="94" t="str">
        <f t="shared" si="3"/>
        <v>-</v>
      </c>
      <c r="H27" s="66"/>
      <c r="N27" s="70"/>
    </row>
    <row r="28" spans="1:14" s="40" customFormat="1" ht="12.75" customHeight="1" x14ac:dyDescent="0.2">
      <c r="A28" s="90" t="s">
        <v>55</v>
      </c>
      <c r="B28" s="16">
        <v>0</v>
      </c>
      <c r="C28" s="105"/>
      <c r="D28" s="105"/>
      <c r="E28" s="16">
        <v>0</v>
      </c>
      <c r="F28" s="96" t="str">
        <f t="shared" si="2"/>
        <v>-</v>
      </c>
      <c r="G28" s="94" t="str">
        <f t="shared" si="3"/>
        <v>-</v>
      </c>
      <c r="H28" s="66"/>
    </row>
    <row r="29" spans="1:14" s="40" customFormat="1" ht="12.75" customHeight="1" x14ac:dyDescent="0.2">
      <c r="A29" s="90" t="s">
        <v>56</v>
      </c>
      <c r="B29" s="16">
        <v>0</v>
      </c>
      <c r="C29" s="105"/>
      <c r="D29" s="105"/>
      <c r="E29" s="16">
        <v>0</v>
      </c>
      <c r="F29" s="96" t="str">
        <f t="shared" si="2"/>
        <v>-</v>
      </c>
      <c r="G29" s="94" t="str">
        <f t="shared" si="3"/>
        <v>-</v>
      </c>
      <c r="H29" s="66"/>
    </row>
    <row r="30" spans="1:14" s="40" customFormat="1" ht="25.5" customHeight="1" x14ac:dyDescent="0.2">
      <c r="A30" s="90" t="s">
        <v>57</v>
      </c>
      <c r="B30" s="16">
        <v>0</v>
      </c>
      <c r="C30" s="105"/>
      <c r="D30" s="105"/>
      <c r="E30" s="105">
        <v>0</v>
      </c>
      <c r="F30" s="96" t="str">
        <f t="shared" si="2"/>
        <v>-</v>
      </c>
      <c r="G30" s="94" t="str">
        <f t="shared" si="3"/>
        <v>-</v>
      </c>
      <c r="H30" s="66"/>
    </row>
    <row r="31" spans="1:14" s="40" customFormat="1" ht="25.5" customHeight="1" x14ac:dyDescent="0.2">
      <c r="A31" s="90" t="s">
        <v>58</v>
      </c>
      <c r="B31" s="16">
        <v>0</v>
      </c>
      <c r="C31" s="105"/>
      <c r="D31" s="106"/>
      <c r="E31" s="16">
        <v>0</v>
      </c>
      <c r="F31" s="96" t="str">
        <f t="shared" si="2"/>
        <v>-</v>
      </c>
      <c r="G31" s="94" t="str">
        <f t="shared" si="3"/>
        <v>-</v>
      </c>
      <c r="H31" s="66"/>
    </row>
    <row r="32" spans="1:14" ht="12" customHeight="1" x14ac:dyDescent="0.2">
      <c r="A32" s="91"/>
      <c r="B32" s="107"/>
      <c r="C32" s="108"/>
      <c r="D32" s="108"/>
      <c r="E32" s="107"/>
      <c r="F32" s="108"/>
      <c r="G32" s="92"/>
    </row>
    <row r="33" spans="1:7" ht="12.75" customHeight="1" x14ac:dyDescent="0.2">
      <c r="A33" s="88" t="s">
        <v>59</v>
      </c>
      <c r="B33" s="103">
        <v>6225.87</v>
      </c>
      <c r="C33" s="103">
        <v>7600</v>
      </c>
      <c r="D33" s="103">
        <v>7600</v>
      </c>
      <c r="E33" s="103">
        <v>7442.39</v>
      </c>
      <c r="F33" s="103">
        <f>E33/B33*100</f>
        <v>119.53975910194079</v>
      </c>
      <c r="G33" s="103">
        <f>E33/D33*100</f>
        <v>97.92618421052633</v>
      </c>
    </row>
    <row r="34" spans="1:7" ht="12.75" customHeight="1" x14ac:dyDescent="0.2">
      <c r="A34" s="89" t="s">
        <v>60</v>
      </c>
      <c r="B34" s="103">
        <v>6225.87</v>
      </c>
      <c r="C34" s="97"/>
      <c r="D34" s="97"/>
      <c r="E34" s="103">
        <v>7442.39</v>
      </c>
      <c r="F34" s="103">
        <f>E34/B34*100</f>
        <v>119.53975910194079</v>
      </c>
      <c r="G34" s="95" t="s">
        <v>23</v>
      </c>
    </row>
    <row r="35" spans="1:7" ht="12.75" customHeight="1" x14ac:dyDescent="0.2">
      <c r="A35" s="90" t="s">
        <v>61</v>
      </c>
      <c r="B35" s="105">
        <v>2802.22</v>
      </c>
      <c r="C35" s="95"/>
      <c r="D35" s="95"/>
      <c r="E35" s="105">
        <v>4526.75</v>
      </c>
      <c r="F35" s="105">
        <f>E35/B35*100</f>
        <v>161.54156347467367</v>
      </c>
      <c r="G35" s="95" t="s">
        <v>23</v>
      </c>
    </row>
    <row r="36" spans="1:7" ht="12.75" customHeight="1" x14ac:dyDescent="0.2">
      <c r="A36" s="90" t="s">
        <v>62</v>
      </c>
      <c r="B36" s="95">
        <v>630.65</v>
      </c>
      <c r="C36" s="95"/>
      <c r="D36" s="95"/>
      <c r="E36" s="95">
        <v>381.99</v>
      </c>
      <c r="F36" s="105">
        <f>E36/B36*100</f>
        <v>60.570839609926274</v>
      </c>
      <c r="G36" s="95" t="s">
        <v>23</v>
      </c>
    </row>
    <row r="37" spans="1:7" ht="12.75" customHeight="1" x14ac:dyDescent="0.2">
      <c r="A37" s="90" t="s">
        <v>63</v>
      </c>
      <c r="B37" s="105">
        <v>2793</v>
      </c>
      <c r="C37" s="95"/>
      <c r="D37" s="95"/>
      <c r="E37" s="105">
        <v>2533.65</v>
      </c>
      <c r="F37" s="105">
        <f>E37/B37*100</f>
        <v>90.714285714285708</v>
      </c>
      <c r="G37" s="95" t="s">
        <v>23</v>
      </c>
    </row>
    <row r="38" spans="1:7" ht="12.75" customHeight="1" x14ac:dyDescent="0.2">
      <c r="A38" s="90"/>
      <c r="B38" s="105"/>
      <c r="C38" s="95"/>
      <c r="D38" s="95"/>
      <c r="E38" s="105"/>
      <c r="F38" s="95"/>
      <c r="G38" s="95"/>
    </row>
    <row r="39" spans="1:7" ht="25.5" customHeight="1" x14ac:dyDescent="0.2">
      <c r="A39" s="88" t="s">
        <v>64</v>
      </c>
      <c r="B39" s="103">
        <v>144988.53</v>
      </c>
      <c r="C39" s="103">
        <v>302100</v>
      </c>
      <c r="D39" s="103">
        <v>302100</v>
      </c>
      <c r="E39" s="103">
        <v>172136.12</v>
      </c>
      <c r="F39" s="103">
        <f>E39/B39*100</f>
        <v>118.72395699163236</v>
      </c>
      <c r="G39" s="103">
        <f>E39/D39*100</f>
        <v>56.979847732538893</v>
      </c>
    </row>
    <row r="40" spans="1:7" ht="12.75" customHeight="1" x14ac:dyDescent="0.2">
      <c r="A40" s="89" t="s">
        <v>65</v>
      </c>
      <c r="B40" s="103">
        <v>144988.53</v>
      </c>
      <c r="C40" s="97"/>
      <c r="D40" s="97"/>
      <c r="E40" s="103">
        <v>172136.12</v>
      </c>
      <c r="F40" s="103">
        <f>E40/B40*100</f>
        <v>118.72395699163236</v>
      </c>
      <c r="G40" s="95" t="s">
        <v>23</v>
      </c>
    </row>
    <row r="41" spans="1:7" ht="12.75" customHeight="1" x14ac:dyDescent="0.2">
      <c r="A41" s="90" t="s">
        <v>66</v>
      </c>
      <c r="B41" s="105">
        <v>144988.53</v>
      </c>
      <c r="C41" s="95"/>
      <c r="D41" s="95"/>
      <c r="E41" s="105">
        <v>172136.12</v>
      </c>
      <c r="F41" s="105">
        <f>E41/B41*100</f>
        <v>118.72395699163236</v>
      </c>
      <c r="G41" s="95" t="s">
        <v>23</v>
      </c>
    </row>
    <row r="42" spans="1:7" ht="12.75" customHeight="1" x14ac:dyDescent="0.2">
      <c r="A42" s="27"/>
      <c r="B42" s="18"/>
      <c r="C42" s="98"/>
      <c r="D42" s="98"/>
      <c r="E42" s="18"/>
      <c r="F42" s="98"/>
      <c r="G42" s="98"/>
    </row>
    <row r="43" spans="1:7" ht="25.5" customHeight="1" x14ac:dyDescent="0.2">
      <c r="A43" s="23" t="s">
        <v>67</v>
      </c>
      <c r="B43" s="24">
        <v>427741.39</v>
      </c>
      <c r="C43" s="24">
        <v>887600</v>
      </c>
      <c r="D43" s="24">
        <v>887600</v>
      </c>
      <c r="E43" s="24">
        <v>573018.93000000005</v>
      </c>
      <c r="F43" s="24">
        <f>E43/B43*100</f>
        <v>133.96387242300776</v>
      </c>
      <c r="G43" s="103">
        <f>E43/D43*100</f>
        <v>64.558239071653901</v>
      </c>
    </row>
    <row r="44" spans="1:7" ht="12.75" customHeight="1" x14ac:dyDescent="0.2">
      <c r="A44" s="26" t="s">
        <v>68</v>
      </c>
      <c r="B44" s="24">
        <v>419020.07</v>
      </c>
      <c r="C44" s="109"/>
      <c r="D44" s="109"/>
      <c r="E44" s="24">
        <v>572018.93000000005</v>
      </c>
      <c r="F44" s="24">
        <f>E44/B44*100</f>
        <v>136.51349206256398</v>
      </c>
      <c r="G44" s="98" t="s">
        <v>23</v>
      </c>
    </row>
    <row r="45" spans="1:7" ht="12.75" customHeight="1" x14ac:dyDescent="0.2">
      <c r="A45" s="27" t="s">
        <v>69</v>
      </c>
      <c r="B45" s="18">
        <v>419020.07</v>
      </c>
      <c r="C45" s="98"/>
      <c r="D45" s="98"/>
      <c r="E45" s="18">
        <v>572018.93000000005</v>
      </c>
      <c r="F45" s="105">
        <f>E45/B45*100</f>
        <v>136.51349206256398</v>
      </c>
      <c r="G45" s="98" t="s">
        <v>23</v>
      </c>
    </row>
    <row r="46" spans="1:7" ht="25.5" customHeight="1" x14ac:dyDescent="0.2">
      <c r="A46" s="26" t="s">
        <v>70</v>
      </c>
      <c r="B46" s="24">
        <v>8721.32</v>
      </c>
      <c r="C46" s="109"/>
      <c r="D46" s="109"/>
      <c r="E46" s="24">
        <v>1000</v>
      </c>
      <c r="F46" s="24">
        <f>E46/B46*100</f>
        <v>11.466154206014686</v>
      </c>
      <c r="G46" s="98" t="s">
        <v>23</v>
      </c>
    </row>
    <row r="47" spans="1:7" ht="12.75" customHeight="1" x14ac:dyDescent="0.2">
      <c r="A47" s="27" t="s">
        <v>71</v>
      </c>
      <c r="B47" s="18">
        <v>8721.32</v>
      </c>
      <c r="C47" s="98"/>
      <c r="D47" s="98"/>
      <c r="E47" s="18">
        <v>1000</v>
      </c>
      <c r="F47" s="105">
        <f>E47/B47*100</f>
        <v>11.466154206014686</v>
      </c>
      <c r="G47" s="98" t="s">
        <v>23</v>
      </c>
    </row>
    <row r="48" spans="1:7" ht="12.75" customHeight="1" x14ac:dyDescent="0.2">
      <c r="A48" s="27"/>
      <c r="B48" s="18"/>
      <c r="C48" s="98"/>
      <c r="D48" s="98"/>
      <c r="E48" s="18"/>
      <c r="F48" s="98"/>
      <c r="G48" s="98"/>
    </row>
    <row r="49" spans="1:8" ht="12.75" customHeight="1" x14ac:dyDescent="0.2">
      <c r="A49" s="23" t="s">
        <v>72</v>
      </c>
      <c r="B49" s="24">
        <v>3881469.78</v>
      </c>
      <c r="C49" s="24">
        <v>10960850</v>
      </c>
      <c r="D49" s="24">
        <v>10960850</v>
      </c>
      <c r="E49" s="24">
        <v>5112059.2300000004</v>
      </c>
      <c r="F49" s="24">
        <f>E49/B49*100</f>
        <v>131.7042130880638</v>
      </c>
      <c r="G49" s="103">
        <f>E49/D49*100</f>
        <v>46.639259090307782</v>
      </c>
    </row>
    <row r="50" spans="1:8" s="40" customFormat="1" ht="25.5" customHeight="1" x14ac:dyDescent="0.2">
      <c r="A50" s="26" t="s">
        <v>73</v>
      </c>
      <c r="B50" s="24">
        <f>B51+B52+B53</f>
        <v>191378</v>
      </c>
      <c r="C50" s="24"/>
      <c r="D50" s="24"/>
      <c r="E50" s="24">
        <f>E51+E52+E53</f>
        <v>643651.66999999993</v>
      </c>
      <c r="F50" s="25" t="s">
        <v>23</v>
      </c>
      <c r="G50" s="25" t="s">
        <v>23</v>
      </c>
      <c r="H50" s="66"/>
    </row>
    <row r="51" spans="1:8" s="40" customFormat="1" ht="12.75" customHeight="1" x14ac:dyDescent="0.2">
      <c r="A51" s="27" t="s">
        <v>74</v>
      </c>
      <c r="B51" s="18">
        <v>19749.5</v>
      </c>
      <c r="C51" s="24"/>
      <c r="D51" s="24"/>
      <c r="E51" s="18">
        <v>10949.5</v>
      </c>
      <c r="F51" s="17" t="s">
        <v>23</v>
      </c>
      <c r="G51" s="25" t="s">
        <v>23</v>
      </c>
      <c r="H51" s="66"/>
    </row>
    <row r="52" spans="1:8" s="40" customFormat="1" ht="25.5" customHeight="1" x14ac:dyDescent="0.2">
      <c r="A52" s="27" t="s">
        <v>75</v>
      </c>
      <c r="B52" s="16">
        <v>157250.20000000001</v>
      </c>
      <c r="C52" s="24"/>
      <c r="D52" s="24"/>
      <c r="E52" s="18">
        <v>615448.21</v>
      </c>
      <c r="F52" s="17" t="s">
        <v>23</v>
      </c>
      <c r="G52" s="25" t="s">
        <v>23</v>
      </c>
      <c r="H52" s="66"/>
    </row>
    <row r="53" spans="1:8" s="40" customFormat="1" ht="25.5" customHeight="1" x14ac:dyDescent="0.2">
      <c r="A53" s="27" t="s">
        <v>76</v>
      </c>
      <c r="B53" s="16">
        <v>14378.3</v>
      </c>
      <c r="C53" s="24"/>
      <c r="D53" s="24"/>
      <c r="E53" s="16">
        <v>17253.96</v>
      </c>
      <c r="F53" s="17" t="s">
        <v>23</v>
      </c>
      <c r="G53" s="25" t="s">
        <v>23</v>
      </c>
      <c r="H53" s="66"/>
    </row>
    <row r="54" spans="1:8" ht="12.75" customHeight="1" x14ac:dyDescent="0.2">
      <c r="A54" s="26" t="s">
        <v>77</v>
      </c>
      <c r="B54" s="24">
        <v>3690091.78</v>
      </c>
      <c r="C54" s="109"/>
      <c r="D54" s="109"/>
      <c r="E54" s="24">
        <v>4468407.5599999996</v>
      </c>
      <c r="F54" s="24">
        <f>E54/B54*100</f>
        <v>121.09204394910739</v>
      </c>
      <c r="G54" s="98" t="s">
        <v>23</v>
      </c>
    </row>
    <row r="55" spans="1:8" ht="12.75" customHeight="1" x14ac:dyDescent="0.2">
      <c r="A55" s="27" t="s">
        <v>78</v>
      </c>
      <c r="B55" s="18">
        <v>3690091.78</v>
      </c>
      <c r="C55" s="98"/>
      <c r="D55" s="98"/>
      <c r="E55" s="18">
        <v>4468407.5599999996</v>
      </c>
      <c r="F55" s="105">
        <f>E55/B55*100</f>
        <v>121.09204394910739</v>
      </c>
      <c r="G55" s="98" t="s">
        <v>23</v>
      </c>
    </row>
    <row r="56" spans="1:8" ht="12.75" customHeight="1" x14ac:dyDescent="0.2">
      <c r="A56" s="27"/>
      <c r="B56" s="18"/>
      <c r="C56" s="98"/>
      <c r="D56" s="98"/>
      <c r="E56" s="18"/>
      <c r="F56" s="98"/>
      <c r="G56" s="98"/>
    </row>
    <row r="57" spans="1:8" ht="12.75" customHeight="1" x14ac:dyDescent="0.2">
      <c r="A57" s="23" t="s">
        <v>79</v>
      </c>
      <c r="B57" s="109">
        <v>722.81</v>
      </c>
      <c r="C57" s="24">
        <v>121000</v>
      </c>
      <c r="D57" s="24">
        <v>121000</v>
      </c>
      <c r="E57" s="24">
        <v>54112.89</v>
      </c>
      <c r="F57" s="24">
        <f>E57/B57*100</f>
        <v>7486.4611723689495</v>
      </c>
      <c r="G57" s="103">
        <f>E57/D57*100</f>
        <v>44.721396694214874</v>
      </c>
    </row>
    <row r="58" spans="1:8" ht="12.75" customHeight="1" x14ac:dyDescent="0.2">
      <c r="A58" s="26" t="s">
        <v>80</v>
      </c>
      <c r="B58" s="109">
        <v>722.81</v>
      </c>
      <c r="C58" s="109"/>
      <c r="D58" s="109"/>
      <c r="E58" s="24">
        <v>54112.89</v>
      </c>
      <c r="F58" s="24">
        <f>E58/B58*100</f>
        <v>7486.4611723689495</v>
      </c>
      <c r="G58" s="98" t="s">
        <v>23</v>
      </c>
    </row>
    <row r="59" spans="1:8" ht="12.75" customHeight="1" x14ac:dyDescent="0.2">
      <c r="A59" s="27" t="s">
        <v>81</v>
      </c>
      <c r="B59" s="98">
        <v>722.81</v>
      </c>
      <c r="C59" s="98"/>
      <c r="D59" s="98"/>
      <c r="E59" s="18">
        <v>54112.89</v>
      </c>
      <c r="F59" s="18">
        <f>E59/B59*100</f>
        <v>7486.4611723689495</v>
      </c>
      <c r="G59" s="98" t="s">
        <v>23</v>
      </c>
    </row>
    <row r="60" spans="1:8" ht="12.75" customHeight="1" x14ac:dyDescent="0.2">
      <c r="A60" s="27"/>
      <c r="B60" s="98"/>
      <c r="C60" s="98"/>
      <c r="D60" s="98"/>
      <c r="E60" s="18"/>
      <c r="F60" s="18"/>
      <c r="G60" s="98"/>
    </row>
    <row r="61" spans="1:8" ht="12.75" customHeight="1" x14ac:dyDescent="0.2">
      <c r="A61" s="99" t="s">
        <v>17</v>
      </c>
      <c r="B61" s="110">
        <v>6023.8</v>
      </c>
      <c r="C61" s="110">
        <v>2600</v>
      </c>
      <c r="D61" s="110">
        <v>2600</v>
      </c>
      <c r="E61" s="111">
        <v>200.79</v>
      </c>
      <c r="F61" s="110">
        <f>E61/B61*100</f>
        <v>3.3332779972774658</v>
      </c>
      <c r="G61" s="110">
        <f>E61/D61*100</f>
        <v>7.7226923076923066</v>
      </c>
    </row>
    <row r="62" spans="1:8" ht="12.75" customHeight="1" x14ac:dyDescent="0.2">
      <c r="A62" s="23" t="s">
        <v>82</v>
      </c>
      <c r="B62" s="24">
        <v>6023.8</v>
      </c>
      <c r="C62" s="24">
        <v>2600</v>
      </c>
      <c r="D62" s="24">
        <v>2600</v>
      </c>
      <c r="E62" s="109">
        <v>200.79</v>
      </c>
      <c r="F62" s="24">
        <f>E62/B62*100</f>
        <v>3.3332779972774658</v>
      </c>
      <c r="G62" s="98" t="s">
        <v>23</v>
      </c>
    </row>
    <row r="63" spans="1:8" ht="12.75" customHeight="1" x14ac:dyDescent="0.2">
      <c r="A63" s="26" t="s">
        <v>83</v>
      </c>
      <c r="B63" s="109">
        <v>523.29999999999995</v>
      </c>
      <c r="C63" s="109"/>
      <c r="D63" s="109"/>
      <c r="E63" s="109">
        <v>200.79</v>
      </c>
      <c r="F63" s="109">
        <v>38.369999999999997</v>
      </c>
      <c r="G63" s="98" t="s">
        <v>23</v>
      </c>
    </row>
    <row r="64" spans="1:8" ht="12.75" customHeight="1" x14ac:dyDescent="0.2">
      <c r="A64" s="27" t="s">
        <v>84</v>
      </c>
      <c r="B64" s="98">
        <v>523.29999999999995</v>
      </c>
      <c r="C64" s="98"/>
      <c r="D64" s="98"/>
      <c r="E64" s="98">
        <v>200.79</v>
      </c>
      <c r="F64" s="18">
        <f>E64/B64*100</f>
        <v>38.369959870055418</v>
      </c>
      <c r="G64" s="98" t="s">
        <v>23</v>
      </c>
    </row>
    <row r="65" spans="1:7" ht="12.75" customHeight="1" x14ac:dyDescent="0.2">
      <c r="A65" s="26" t="s">
        <v>85</v>
      </c>
      <c r="B65" s="24">
        <v>4375</v>
      </c>
      <c r="C65" s="109"/>
      <c r="D65" s="109"/>
      <c r="E65" s="109"/>
      <c r="F65" s="109" t="s">
        <v>23</v>
      </c>
      <c r="G65" s="98" t="s">
        <v>23</v>
      </c>
    </row>
    <row r="66" spans="1:7" ht="12.75" customHeight="1" x14ac:dyDescent="0.2">
      <c r="A66" s="27" t="s">
        <v>86</v>
      </c>
      <c r="B66" s="18">
        <v>4000</v>
      </c>
      <c r="C66" s="98"/>
      <c r="D66" s="98"/>
      <c r="E66" s="98"/>
      <c r="F66" s="98" t="s">
        <v>23</v>
      </c>
      <c r="G66" s="98" t="s">
        <v>23</v>
      </c>
    </row>
    <row r="67" spans="1:7" ht="12.75" customHeight="1" x14ac:dyDescent="0.2">
      <c r="A67" s="27" t="s">
        <v>87</v>
      </c>
      <c r="B67" s="98">
        <v>375</v>
      </c>
      <c r="C67" s="98"/>
      <c r="D67" s="98"/>
      <c r="E67" s="98"/>
      <c r="F67" s="98" t="s">
        <v>23</v>
      </c>
      <c r="G67" s="98" t="s">
        <v>23</v>
      </c>
    </row>
    <row r="68" spans="1:7" ht="12.75" customHeight="1" x14ac:dyDescent="0.2">
      <c r="A68" s="26" t="s">
        <v>88</v>
      </c>
      <c r="B68" s="24">
        <v>1125.5</v>
      </c>
      <c r="C68" s="109"/>
      <c r="D68" s="109"/>
      <c r="E68" s="109"/>
      <c r="F68" s="109" t="s">
        <v>23</v>
      </c>
      <c r="G68" s="98" t="s">
        <v>23</v>
      </c>
    </row>
    <row r="69" spans="1:7" ht="12.75" customHeight="1" x14ac:dyDescent="0.2">
      <c r="A69" s="27" t="s">
        <v>89</v>
      </c>
      <c r="B69" s="18">
        <v>1125.5</v>
      </c>
      <c r="C69" s="98"/>
      <c r="D69" s="98"/>
      <c r="E69" s="98"/>
      <c r="F69" s="98" t="s">
        <v>23</v>
      </c>
      <c r="G69" s="98" t="s">
        <v>23</v>
      </c>
    </row>
    <row r="70" spans="1:7" ht="13.5" customHeight="1" thickBot="1" x14ac:dyDescent="0.25">
      <c r="A70" s="27"/>
      <c r="B70" s="18"/>
      <c r="C70" s="98"/>
      <c r="D70" s="98"/>
      <c r="E70" s="98"/>
      <c r="F70" s="98"/>
      <c r="G70" s="98"/>
    </row>
    <row r="71" spans="1:7" ht="13.5" customHeight="1" thickBot="1" x14ac:dyDescent="0.25">
      <c r="A71" s="100" t="s">
        <v>90</v>
      </c>
      <c r="B71" s="113">
        <v>4614604.2699999996</v>
      </c>
      <c r="C71" s="113">
        <v>14602187</v>
      </c>
      <c r="D71" s="113">
        <v>14602187</v>
      </c>
      <c r="E71" s="113">
        <v>5997193.0099999998</v>
      </c>
      <c r="F71" s="113">
        <f>E71/B71*100</f>
        <v>129.96115504396221</v>
      </c>
      <c r="G71" s="113">
        <f>E71/D71*100</f>
        <v>41.070512314354005</v>
      </c>
    </row>
    <row r="72" spans="1:7" ht="12" customHeight="1" x14ac:dyDescent="0.2">
      <c r="A72" s="141"/>
      <c r="B72" s="142"/>
      <c r="C72" s="142"/>
      <c r="D72" s="142"/>
      <c r="E72" s="142"/>
      <c r="F72" s="143"/>
      <c r="G72" s="101"/>
    </row>
    <row r="73" spans="1:7" ht="12" customHeight="1" x14ac:dyDescent="0.2">
      <c r="A73" s="141"/>
      <c r="B73" s="142"/>
      <c r="C73" s="142"/>
      <c r="D73" s="142"/>
      <c r="E73" s="142"/>
      <c r="F73" s="143"/>
      <c r="G73" s="101"/>
    </row>
    <row r="74" spans="1:7" ht="12.75" customHeight="1" x14ac:dyDescent="0.2">
      <c r="A74" s="99" t="s">
        <v>18</v>
      </c>
      <c r="B74" s="110">
        <v>4282726.2</v>
      </c>
      <c r="C74" s="110">
        <v>10691926</v>
      </c>
      <c r="D74" s="110">
        <v>10691926</v>
      </c>
      <c r="E74" s="110">
        <v>4922319.41</v>
      </c>
      <c r="F74" s="110">
        <f t="shared" ref="F74:F82" si="4">E74/B74*100</f>
        <v>114.93425402725954</v>
      </c>
      <c r="G74" s="112">
        <f>E74/D74*100</f>
        <v>46.037724260343744</v>
      </c>
    </row>
    <row r="75" spans="1:7" ht="12.75" customHeight="1" x14ac:dyDescent="0.2">
      <c r="A75" s="23" t="s">
        <v>91</v>
      </c>
      <c r="B75" s="24">
        <v>3289225.35</v>
      </c>
      <c r="C75" s="24">
        <v>8561390</v>
      </c>
      <c r="D75" s="24">
        <v>8561390</v>
      </c>
      <c r="E75" s="24">
        <v>3963338.12</v>
      </c>
      <c r="F75" s="24">
        <f t="shared" si="4"/>
        <v>120.49457541727872</v>
      </c>
      <c r="G75" s="24">
        <f>E75/D75*100</f>
        <v>46.293161741259311</v>
      </c>
    </row>
    <row r="76" spans="1:7" ht="12.75" customHeight="1" x14ac:dyDescent="0.2">
      <c r="A76" s="26" t="s">
        <v>92</v>
      </c>
      <c r="B76" s="24">
        <v>2863354.43</v>
      </c>
      <c r="C76" s="109"/>
      <c r="D76" s="109"/>
      <c r="E76" s="24">
        <v>3354615.84</v>
      </c>
      <c r="F76" s="24">
        <f t="shared" si="4"/>
        <v>117.15684949278177</v>
      </c>
      <c r="G76" s="98" t="s">
        <v>23</v>
      </c>
    </row>
    <row r="77" spans="1:7" ht="12.75" customHeight="1" x14ac:dyDescent="0.2">
      <c r="A77" s="27" t="s">
        <v>93</v>
      </c>
      <c r="B77" s="18">
        <v>2751716.73</v>
      </c>
      <c r="C77" s="98"/>
      <c r="D77" s="98"/>
      <c r="E77" s="18">
        <v>3255898.74</v>
      </c>
      <c r="F77" s="18">
        <f t="shared" si="4"/>
        <v>118.32245319815316</v>
      </c>
      <c r="G77" s="98" t="s">
        <v>23</v>
      </c>
    </row>
    <row r="78" spans="1:7" ht="12.75" customHeight="1" x14ac:dyDescent="0.2">
      <c r="A78" s="27" t="s">
        <v>94</v>
      </c>
      <c r="B78" s="18">
        <v>111637.7</v>
      </c>
      <c r="C78" s="98"/>
      <c r="D78" s="98"/>
      <c r="E78" s="18">
        <v>99167.1</v>
      </c>
      <c r="F78" s="18">
        <f t="shared" si="4"/>
        <v>88.829400820690509</v>
      </c>
      <c r="G78" s="98" t="s">
        <v>23</v>
      </c>
    </row>
    <row r="79" spans="1:7" ht="12.75" customHeight="1" x14ac:dyDescent="0.2">
      <c r="A79" s="26" t="s">
        <v>95</v>
      </c>
      <c r="B79" s="24">
        <v>45547.13</v>
      </c>
      <c r="C79" s="109"/>
      <c r="D79" s="109"/>
      <c r="E79" s="24">
        <v>122528.91</v>
      </c>
      <c r="F79" s="24">
        <f t="shared" si="4"/>
        <v>269.01565477341825</v>
      </c>
      <c r="G79" s="98" t="s">
        <v>23</v>
      </c>
    </row>
    <row r="80" spans="1:7" ht="12.75" customHeight="1" x14ac:dyDescent="0.2">
      <c r="A80" s="27" t="s">
        <v>96</v>
      </c>
      <c r="B80" s="18">
        <v>45547.13</v>
      </c>
      <c r="C80" s="98"/>
      <c r="D80" s="98"/>
      <c r="E80" s="18">
        <v>122528.91</v>
      </c>
      <c r="F80" s="18">
        <f t="shared" si="4"/>
        <v>269.01565477341825</v>
      </c>
      <c r="G80" s="98" t="s">
        <v>23</v>
      </c>
    </row>
    <row r="81" spans="1:7" ht="12.75" customHeight="1" x14ac:dyDescent="0.2">
      <c r="A81" s="26" t="s">
        <v>97</v>
      </c>
      <c r="B81" s="24">
        <v>380323.79</v>
      </c>
      <c r="C81" s="109"/>
      <c r="D81" s="109"/>
      <c r="E81" s="24">
        <v>486193.37</v>
      </c>
      <c r="F81" s="24">
        <f t="shared" si="4"/>
        <v>127.83669672622899</v>
      </c>
      <c r="G81" s="98" t="s">
        <v>23</v>
      </c>
    </row>
    <row r="82" spans="1:7" ht="12.75" customHeight="1" x14ac:dyDescent="0.2">
      <c r="A82" s="27" t="s">
        <v>98</v>
      </c>
      <c r="B82" s="18">
        <v>380323.79</v>
      </c>
      <c r="C82" s="98"/>
      <c r="D82" s="98"/>
      <c r="E82" s="18">
        <v>486193.37</v>
      </c>
      <c r="F82" s="18">
        <f t="shared" si="4"/>
        <v>127.83669672622899</v>
      </c>
      <c r="G82" s="98" t="s">
        <v>23</v>
      </c>
    </row>
    <row r="83" spans="1:7" ht="12.75" customHeight="1" x14ac:dyDescent="0.2">
      <c r="A83" s="27"/>
      <c r="B83" s="18"/>
      <c r="C83" s="98"/>
      <c r="D83" s="98"/>
      <c r="E83" s="18"/>
      <c r="F83" s="98"/>
      <c r="G83" s="98"/>
    </row>
    <row r="84" spans="1:7" ht="12.75" customHeight="1" x14ac:dyDescent="0.2">
      <c r="A84" s="23" t="s">
        <v>99</v>
      </c>
      <c r="B84" s="24">
        <v>986083.83999999997</v>
      </c>
      <c r="C84" s="24">
        <v>2111381</v>
      </c>
      <c r="D84" s="24">
        <v>2111381</v>
      </c>
      <c r="E84" s="24">
        <v>951194.4</v>
      </c>
      <c r="F84" s="24">
        <f t="shared" ref="F84:F117" si="5">E84/B84*100</f>
        <v>96.461818094493879</v>
      </c>
      <c r="G84" s="24">
        <f>E84/D84*100</f>
        <v>45.050817450758537</v>
      </c>
    </row>
    <row r="85" spans="1:7" ht="12.75" customHeight="1" x14ac:dyDescent="0.2">
      <c r="A85" s="26" t="s">
        <v>100</v>
      </c>
      <c r="B85" s="24">
        <v>136124.59</v>
      </c>
      <c r="C85" s="109"/>
      <c r="D85" s="109"/>
      <c r="E85" s="24">
        <v>167129.15</v>
      </c>
      <c r="F85" s="24">
        <f t="shared" si="5"/>
        <v>122.77660487352064</v>
      </c>
      <c r="G85" s="98" t="s">
        <v>23</v>
      </c>
    </row>
    <row r="86" spans="1:7" ht="12.75" customHeight="1" x14ac:dyDescent="0.2">
      <c r="A86" s="27" t="s">
        <v>101</v>
      </c>
      <c r="B86" s="18">
        <v>5908.36</v>
      </c>
      <c r="C86" s="98"/>
      <c r="D86" s="98"/>
      <c r="E86" s="18">
        <v>6726.06</v>
      </c>
      <c r="F86" s="18">
        <f t="shared" si="5"/>
        <v>113.83971186589849</v>
      </c>
      <c r="G86" s="98" t="s">
        <v>23</v>
      </c>
    </row>
    <row r="87" spans="1:7" ht="12.75" customHeight="1" x14ac:dyDescent="0.2">
      <c r="A87" s="27" t="s">
        <v>102</v>
      </c>
      <c r="B87" s="18">
        <v>120127.4</v>
      </c>
      <c r="C87" s="98"/>
      <c r="D87" s="98"/>
      <c r="E87" s="18">
        <v>146780.82</v>
      </c>
      <c r="F87" s="18">
        <f t="shared" si="5"/>
        <v>122.18762746883726</v>
      </c>
      <c r="G87" s="98" t="s">
        <v>23</v>
      </c>
    </row>
    <row r="88" spans="1:7" ht="12.75" customHeight="1" x14ac:dyDescent="0.2">
      <c r="A88" s="27" t="s">
        <v>103</v>
      </c>
      <c r="B88" s="18">
        <v>9293.5499999999993</v>
      </c>
      <c r="C88" s="98"/>
      <c r="D88" s="98"/>
      <c r="E88" s="18">
        <v>13622.27</v>
      </c>
      <c r="F88" s="18">
        <f t="shared" si="5"/>
        <v>146.57768021907668</v>
      </c>
      <c r="G88" s="98" t="s">
        <v>23</v>
      </c>
    </row>
    <row r="89" spans="1:7" ht="12.75" customHeight="1" x14ac:dyDescent="0.2">
      <c r="A89" s="27" t="s">
        <v>104</v>
      </c>
      <c r="B89" s="98">
        <v>795.28</v>
      </c>
      <c r="C89" s="98"/>
      <c r="D89" s="98"/>
      <c r="E89" s="18">
        <v>0</v>
      </c>
      <c r="F89" s="18">
        <f t="shared" si="5"/>
        <v>0</v>
      </c>
      <c r="G89" s="98" t="s">
        <v>23</v>
      </c>
    </row>
    <row r="90" spans="1:7" ht="12.75" customHeight="1" x14ac:dyDescent="0.2">
      <c r="A90" s="26" t="s">
        <v>105</v>
      </c>
      <c r="B90" s="24">
        <v>252868.22</v>
      </c>
      <c r="C90" s="109"/>
      <c r="D90" s="109"/>
      <c r="E90" s="24">
        <v>217415.51</v>
      </c>
      <c r="F90" s="24">
        <f t="shared" si="5"/>
        <v>85.979768434325194</v>
      </c>
      <c r="G90" s="98" t="s">
        <v>23</v>
      </c>
    </row>
    <row r="91" spans="1:7" ht="12.75" customHeight="1" x14ac:dyDescent="0.2">
      <c r="A91" s="27" t="s">
        <v>106</v>
      </c>
      <c r="B91" s="18">
        <v>50726.67</v>
      </c>
      <c r="C91" s="98"/>
      <c r="D91" s="98"/>
      <c r="E91" s="18">
        <v>28964.63</v>
      </c>
      <c r="F91" s="18">
        <f t="shared" si="5"/>
        <v>57.099411414153543</v>
      </c>
      <c r="G91" s="98" t="s">
        <v>23</v>
      </c>
    </row>
    <row r="92" spans="1:7" ht="12.75" customHeight="1" x14ac:dyDescent="0.2">
      <c r="A92" s="27" t="s">
        <v>107</v>
      </c>
      <c r="B92" s="18">
        <v>159803.74</v>
      </c>
      <c r="C92" s="98"/>
      <c r="D92" s="98"/>
      <c r="E92" s="18">
        <v>162921.34</v>
      </c>
      <c r="F92" s="18">
        <f t="shared" si="5"/>
        <v>101.95089301414349</v>
      </c>
      <c r="G92" s="98" t="s">
        <v>23</v>
      </c>
    </row>
    <row r="93" spans="1:7" ht="12.75" customHeight="1" x14ac:dyDescent="0.2">
      <c r="A93" s="27" t="s">
        <v>108</v>
      </c>
      <c r="B93" s="18">
        <v>9445.83</v>
      </c>
      <c r="C93" s="98"/>
      <c r="D93" s="98"/>
      <c r="E93" s="18">
        <v>11291.07</v>
      </c>
      <c r="F93" s="18">
        <f t="shared" si="5"/>
        <v>119.53496939919519</v>
      </c>
      <c r="G93" s="98" t="s">
        <v>23</v>
      </c>
    </row>
    <row r="94" spans="1:7" ht="12.75" customHeight="1" x14ac:dyDescent="0.2">
      <c r="A94" s="27" t="s">
        <v>109</v>
      </c>
      <c r="B94" s="18">
        <v>19291.189999999999</v>
      </c>
      <c r="C94" s="98"/>
      <c r="D94" s="98"/>
      <c r="E94" s="18">
        <v>12044.65</v>
      </c>
      <c r="F94" s="18">
        <f t="shared" si="5"/>
        <v>62.436013537785904</v>
      </c>
      <c r="G94" s="98" t="s">
        <v>23</v>
      </c>
    </row>
    <row r="95" spans="1:7" ht="12.75" customHeight="1" x14ac:dyDescent="0.2">
      <c r="A95" s="27" t="s">
        <v>110</v>
      </c>
      <c r="B95" s="18">
        <v>13600.79</v>
      </c>
      <c r="C95" s="98"/>
      <c r="D95" s="98"/>
      <c r="E95" s="18">
        <v>2193.8200000000002</v>
      </c>
      <c r="F95" s="18">
        <f t="shared" si="5"/>
        <v>16.130092443159551</v>
      </c>
      <c r="G95" s="98" t="s">
        <v>23</v>
      </c>
    </row>
    <row r="96" spans="1:7" ht="12.75" customHeight="1" x14ac:dyDescent="0.2">
      <c r="A96" s="26" t="s">
        <v>111</v>
      </c>
      <c r="B96" s="24">
        <v>413289.82</v>
      </c>
      <c r="C96" s="109"/>
      <c r="D96" s="109"/>
      <c r="E96" s="24">
        <v>446760.77</v>
      </c>
      <c r="F96" s="24">
        <f t="shared" si="5"/>
        <v>108.09866306409386</v>
      </c>
      <c r="G96" s="115" t="s">
        <v>23</v>
      </c>
    </row>
    <row r="97" spans="1:7" ht="12.75" customHeight="1" x14ac:dyDescent="0.2">
      <c r="A97" s="27" t="s">
        <v>112</v>
      </c>
      <c r="B97" s="18">
        <v>10169.34</v>
      </c>
      <c r="C97" s="98"/>
      <c r="D97" s="98"/>
      <c r="E97" s="18">
        <v>11951.34</v>
      </c>
      <c r="F97" s="18">
        <f t="shared" si="5"/>
        <v>117.52326109659035</v>
      </c>
      <c r="G97" s="98" t="s">
        <v>23</v>
      </c>
    </row>
    <row r="98" spans="1:7" ht="12.75" customHeight="1" x14ac:dyDescent="0.2">
      <c r="A98" s="27" t="s">
        <v>113</v>
      </c>
      <c r="B98" s="18">
        <v>93659.57</v>
      </c>
      <c r="C98" s="98"/>
      <c r="D98" s="98"/>
      <c r="E98" s="18">
        <v>37300.699999999997</v>
      </c>
      <c r="F98" s="18">
        <f t="shared" si="5"/>
        <v>39.825828796779646</v>
      </c>
      <c r="G98" s="98" t="s">
        <v>23</v>
      </c>
    </row>
    <row r="99" spans="1:7" ht="12.75" customHeight="1" x14ac:dyDescent="0.2">
      <c r="A99" s="27" t="s">
        <v>114</v>
      </c>
      <c r="B99" s="18">
        <v>5009.33</v>
      </c>
      <c r="C99" s="98"/>
      <c r="D99" s="98"/>
      <c r="E99" s="18">
        <v>4034.58</v>
      </c>
      <c r="F99" s="18">
        <f t="shared" si="5"/>
        <v>80.541309915697312</v>
      </c>
      <c r="G99" s="98" t="s">
        <v>23</v>
      </c>
    </row>
    <row r="100" spans="1:7" ht="12.75" customHeight="1" x14ac:dyDescent="0.2">
      <c r="A100" s="27" t="s">
        <v>115</v>
      </c>
      <c r="B100" s="18">
        <v>51219.39</v>
      </c>
      <c r="C100" s="98"/>
      <c r="D100" s="98"/>
      <c r="E100" s="18">
        <v>64477.73</v>
      </c>
      <c r="F100" s="18">
        <f t="shared" si="5"/>
        <v>125.88539223134052</v>
      </c>
      <c r="G100" s="98" t="s">
        <v>23</v>
      </c>
    </row>
    <row r="101" spans="1:7" ht="12.75" customHeight="1" x14ac:dyDescent="0.2">
      <c r="A101" s="27" t="s">
        <v>116</v>
      </c>
      <c r="B101" s="18">
        <v>17112.009999999998</v>
      </c>
      <c r="C101" s="98"/>
      <c r="D101" s="98"/>
      <c r="E101" s="18">
        <v>17716.38</v>
      </c>
      <c r="F101" s="18">
        <f t="shared" si="5"/>
        <v>103.53184693089825</v>
      </c>
      <c r="G101" s="98" t="s">
        <v>23</v>
      </c>
    </row>
    <row r="102" spans="1:7" ht="12.75" customHeight="1" x14ac:dyDescent="0.2">
      <c r="A102" s="27" t="s">
        <v>117</v>
      </c>
      <c r="B102" s="18">
        <v>143777.04999999999</v>
      </c>
      <c r="C102" s="98"/>
      <c r="D102" s="98"/>
      <c r="E102" s="18">
        <v>194444.54</v>
      </c>
      <c r="F102" s="18">
        <f t="shared" si="5"/>
        <v>135.24031825663417</v>
      </c>
      <c r="G102" s="98" t="s">
        <v>23</v>
      </c>
    </row>
    <row r="103" spans="1:7" ht="12.75" customHeight="1" x14ac:dyDescent="0.2">
      <c r="A103" s="27" t="s">
        <v>118</v>
      </c>
      <c r="B103" s="18">
        <v>26381.61</v>
      </c>
      <c r="C103" s="98"/>
      <c r="D103" s="98"/>
      <c r="E103" s="18">
        <v>27985.5</v>
      </c>
      <c r="F103" s="18">
        <f t="shared" si="5"/>
        <v>106.07957588638448</v>
      </c>
      <c r="G103" s="98" t="s">
        <v>23</v>
      </c>
    </row>
    <row r="104" spans="1:7" ht="12.75" customHeight="1" x14ac:dyDescent="0.2">
      <c r="A104" s="27" t="s">
        <v>119</v>
      </c>
      <c r="B104" s="18">
        <v>35807.199999999997</v>
      </c>
      <c r="C104" s="98"/>
      <c r="D104" s="98"/>
      <c r="E104" s="18">
        <v>45164.45</v>
      </c>
      <c r="F104" s="18">
        <f t="shared" si="5"/>
        <v>126.13231417145154</v>
      </c>
      <c r="G104" s="98" t="s">
        <v>23</v>
      </c>
    </row>
    <row r="105" spans="1:7" ht="12.75" customHeight="1" x14ac:dyDescent="0.2">
      <c r="A105" s="27" t="s">
        <v>120</v>
      </c>
      <c r="B105" s="18">
        <v>30154.32</v>
      </c>
      <c r="C105" s="98"/>
      <c r="D105" s="98"/>
      <c r="E105" s="18">
        <v>43685.55</v>
      </c>
      <c r="F105" s="18">
        <f t="shared" si="5"/>
        <v>144.87327188940094</v>
      </c>
      <c r="G105" s="98" t="s">
        <v>23</v>
      </c>
    </row>
    <row r="106" spans="1:7" ht="12.75" customHeight="1" x14ac:dyDescent="0.2">
      <c r="A106" s="26" t="s">
        <v>121</v>
      </c>
      <c r="B106" s="109">
        <v>116.25</v>
      </c>
      <c r="C106" s="109"/>
      <c r="D106" s="109"/>
      <c r="E106" s="24">
        <v>0</v>
      </c>
      <c r="F106" s="18">
        <f t="shared" si="5"/>
        <v>0</v>
      </c>
      <c r="G106" s="98" t="s">
        <v>23</v>
      </c>
    </row>
    <row r="107" spans="1:7" ht="12.75" customHeight="1" x14ac:dyDescent="0.2">
      <c r="A107" s="27" t="s">
        <v>122</v>
      </c>
      <c r="B107" s="98">
        <v>116.25</v>
      </c>
      <c r="C107" s="98"/>
      <c r="D107" s="98"/>
      <c r="E107" s="18">
        <v>0</v>
      </c>
      <c r="F107" s="18">
        <f t="shared" si="5"/>
        <v>0</v>
      </c>
      <c r="G107" s="98" t="s">
        <v>23</v>
      </c>
    </row>
    <row r="108" spans="1:7" ht="12.75" customHeight="1" x14ac:dyDescent="0.2">
      <c r="A108" s="26" t="s">
        <v>123</v>
      </c>
      <c r="B108" s="24">
        <v>156102.60999999999</v>
      </c>
      <c r="C108" s="109"/>
      <c r="D108" s="109"/>
      <c r="E108" s="24">
        <v>84624.24</v>
      </c>
      <c r="F108" s="24">
        <f t="shared" si="5"/>
        <v>54.210650289575568</v>
      </c>
      <c r="G108" s="98" t="s">
        <v>23</v>
      </c>
    </row>
    <row r="109" spans="1:7" ht="12.75" customHeight="1" x14ac:dyDescent="0.2">
      <c r="A109" s="27" t="s">
        <v>124</v>
      </c>
      <c r="B109" s="18">
        <v>156102.60999999999</v>
      </c>
      <c r="C109" s="98"/>
      <c r="D109" s="98"/>
      <c r="E109" s="18">
        <v>84624.24</v>
      </c>
      <c r="F109" s="18">
        <f t="shared" si="5"/>
        <v>54.210650289575568</v>
      </c>
      <c r="G109" s="98" t="s">
        <v>23</v>
      </c>
    </row>
    <row r="110" spans="1:7" ht="12.75" customHeight="1" x14ac:dyDescent="0.2">
      <c r="A110" s="26" t="s">
        <v>125</v>
      </c>
      <c r="B110" s="24">
        <v>27582.35</v>
      </c>
      <c r="C110" s="109"/>
      <c r="D110" s="109"/>
      <c r="E110" s="24">
        <v>35264.730000000003</v>
      </c>
      <c r="F110" s="24">
        <f t="shared" si="5"/>
        <v>127.8525216306805</v>
      </c>
      <c r="G110" s="98" t="s">
        <v>23</v>
      </c>
    </row>
    <row r="111" spans="1:7" ht="12.75" customHeight="1" x14ac:dyDescent="0.2">
      <c r="A111" s="27" t="s">
        <v>126</v>
      </c>
      <c r="B111" s="18">
        <v>4420.4399999999996</v>
      </c>
      <c r="C111" s="98"/>
      <c r="D111" s="98"/>
      <c r="E111" s="18">
        <v>9499.26</v>
      </c>
      <c r="F111" s="18">
        <f t="shared" si="5"/>
        <v>214.89399245324</v>
      </c>
      <c r="G111" s="98" t="s">
        <v>23</v>
      </c>
    </row>
    <row r="112" spans="1:7" ht="12.75" customHeight="1" x14ac:dyDescent="0.2">
      <c r="A112" s="27" t="s">
        <v>127</v>
      </c>
      <c r="B112" s="18">
        <v>7742.68</v>
      </c>
      <c r="C112" s="98"/>
      <c r="D112" s="98"/>
      <c r="E112" s="18">
        <v>11587.76</v>
      </c>
      <c r="F112" s="18">
        <f t="shared" si="5"/>
        <v>149.66084094912873</v>
      </c>
      <c r="G112" s="98" t="s">
        <v>23</v>
      </c>
    </row>
    <row r="113" spans="1:7" ht="12.75" customHeight="1" x14ac:dyDescent="0.2">
      <c r="A113" s="27" t="s">
        <v>128</v>
      </c>
      <c r="B113" s="18">
        <v>1891.53</v>
      </c>
      <c r="C113" s="98"/>
      <c r="D113" s="98"/>
      <c r="E113" s="18">
        <v>3113.37</v>
      </c>
      <c r="F113" s="18">
        <f t="shared" si="5"/>
        <v>164.59532759194937</v>
      </c>
      <c r="G113" s="98" t="s">
        <v>23</v>
      </c>
    </row>
    <row r="114" spans="1:7" ht="12.75" customHeight="1" x14ac:dyDescent="0.2">
      <c r="A114" s="27" t="s">
        <v>129</v>
      </c>
      <c r="B114" s="18">
        <v>1372</v>
      </c>
      <c r="C114" s="98"/>
      <c r="D114" s="98"/>
      <c r="E114" s="18">
        <v>1554</v>
      </c>
      <c r="F114" s="18">
        <f t="shared" si="5"/>
        <v>113.26530612244898</v>
      </c>
      <c r="G114" s="98" t="s">
        <v>23</v>
      </c>
    </row>
    <row r="115" spans="1:7" ht="12.75" customHeight="1" x14ac:dyDescent="0.2">
      <c r="A115" s="27" t="s">
        <v>130</v>
      </c>
      <c r="B115" s="18">
        <v>5147.21</v>
      </c>
      <c r="C115" s="98"/>
      <c r="D115" s="98"/>
      <c r="E115" s="18">
        <v>4374.5</v>
      </c>
      <c r="F115" s="18">
        <f t="shared" si="5"/>
        <v>84.98778950149692</v>
      </c>
      <c r="G115" s="98" t="s">
        <v>23</v>
      </c>
    </row>
    <row r="116" spans="1:7" ht="12.75" customHeight="1" x14ac:dyDescent="0.2">
      <c r="A116" s="27" t="s">
        <v>131</v>
      </c>
      <c r="B116" s="98">
        <v>285.70999999999998</v>
      </c>
      <c r="C116" s="98"/>
      <c r="D116" s="98"/>
      <c r="E116" s="18">
        <v>0</v>
      </c>
      <c r="F116" s="18">
        <f t="shared" si="5"/>
        <v>0</v>
      </c>
      <c r="G116" s="98" t="s">
        <v>23</v>
      </c>
    </row>
    <row r="117" spans="1:7" ht="12.75" customHeight="1" x14ac:dyDescent="0.2">
      <c r="A117" s="27" t="s">
        <v>132</v>
      </c>
      <c r="B117" s="18">
        <v>6722.78</v>
      </c>
      <c r="C117" s="98"/>
      <c r="D117" s="98"/>
      <c r="E117" s="18">
        <v>5135.84</v>
      </c>
      <c r="F117" s="18">
        <f t="shared" si="5"/>
        <v>76.394586763214036</v>
      </c>
      <c r="G117" s="98" t="s">
        <v>23</v>
      </c>
    </row>
    <row r="118" spans="1:7" ht="12.75" customHeight="1" x14ac:dyDescent="0.2">
      <c r="A118" s="27"/>
      <c r="B118" s="18"/>
      <c r="C118" s="98"/>
      <c r="D118" s="98"/>
      <c r="E118" s="18"/>
      <c r="F118" s="98"/>
      <c r="G118" s="98"/>
    </row>
    <row r="119" spans="1:7" ht="12.75" customHeight="1" x14ac:dyDescent="0.2">
      <c r="A119" s="23" t="s">
        <v>133</v>
      </c>
      <c r="B119" s="24">
        <v>4855.67</v>
      </c>
      <c r="C119" s="24">
        <v>10200</v>
      </c>
      <c r="D119" s="24">
        <v>10200</v>
      </c>
      <c r="E119" s="24">
        <v>5210.55</v>
      </c>
      <c r="F119" s="24">
        <f t="shared" ref="F119:F124" si="6">E119/B119*100</f>
        <v>107.30856915729446</v>
      </c>
      <c r="G119" s="24">
        <f>E119/D119*100</f>
        <v>51.083823529411767</v>
      </c>
    </row>
    <row r="120" spans="1:7" ht="12.75" customHeight="1" x14ac:dyDescent="0.2">
      <c r="A120" s="26" t="s">
        <v>134</v>
      </c>
      <c r="B120" s="24">
        <v>1763.8</v>
      </c>
      <c r="C120" s="109"/>
      <c r="D120" s="109"/>
      <c r="E120" s="24">
        <v>1507.25</v>
      </c>
      <c r="F120" s="24">
        <f t="shared" si="6"/>
        <v>85.454700079374078</v>
      </c>
      <c r="G120" s="98" t="s">
        <v>23</v>
      </c>
    </row>
    <row r="121" spans="1:7" ht="25.5" customHeight="1" x14ac:dyDescent="0.2">
      <c r="A121" s="27" t="s">
        <v>135</v>
      </c>
      <c r="B121" s="18">
        <v>1763.8</v>
      </c>
      <c r="C121" s="98"/>
      <c r="D121" s="98"/>
      <c r="E121" s="18">
        <v>1507.25</v>
      </c>
      <c r="F121" s="18">
        <f t="shared" si="6"/>
        <v>85.454700079374078</v>
      </c>
      <c r="G121" s="98" t="s">
        <v>23</v>
      </c>
    </row>
    <row r="122" spans="1:7" ht="12.75" customHeight="1" x14ac:dyDescent="0.2">
      <c r="A122" s="26" t="s">
        <v>136</v>
      </c>
      <c r="B122" s="24">
        <v>3091.87</v>
      </c>
      <c r="C122" s="109"/>
      <c r="D122" s="109"/>
      <c r="E122" s="24">
        <v>3703.3</v>
      </c>
      <c r="F122" s="24">
        <f t="shared" si="6"/>
        <v>119.77541099722822</v>
      </c>
      <c r="G122" s="98" t="s">
        <v>23</v>
      </c>
    </row>
    <row r="123" spans="1:7" ht="12.75" customHeight="1" x14ac:dyDescent="0.2">
      <c r="A123" s="27" t="s">
        <v>137</v>
      </c>
      <c r="B123" s="18">
        <v>2749.61</v>
      </c>
      <c r="C123" s="98"/>
      <c r="D123" s="98"/>
      <c r="E123" s="18">
        <v>3703.21</v>
      </c>
      <c r="F123" s="18">
        <f t="shared" si="6"/>
        <v>134.68128207273031</v>
      </c>
      <c r="G123" s="98" t="s">
        <v>23</v>
      </c>
    </row>
    <row r="124" spans="1:7" ht="12.75" customHeight="1" x14ac:dyDescent="0.2">
      <c r="A124" s="27" t="s">
        <v>138</v>
      </c>
      <c r="B124" s="98">
        <v>342.26</v>
      </c>
      <c r="C124" s="98"/>
      <c r="D124" s="98"/>
      <c r="E124" s="98">
        <v>0.09</v>
      </c>
      <c r="F124" s="18">
        <f t="shared" si="6"/>
        <v>2.6295798515748262E-2</v>
      </c>
      <c r="G124" s="98" t="s">
        <v>23</v>
      </c>
    </row>
    <row r="125" spans="1:7" ht="12.75" customHeight="1" x14ac:dyDescent="0.2">
      <c r="A125" s="27"/>
      <c r="B125" s="98"/>
      <c r="C125" s="98"/>
      <c r="D125" s="98"/>
      <c r="E125" s="98"/>
      <c r="F125" s="24"/>
      <c r="G125" s="98"/>
    </row>
    <row r="126" spans="1:7" ht="12.75" customHeight="1" x14ac:dyDescent="0.2">
      <c r="A126" s="23" t="s">
        <v>139</v>
      </c>
      <c r="B126" s="24">
        <v>2169</v>
      </c>
      <c r="C126" s="24">
        <v>8170</v>
      </c>
      <c r="D126" s="24">
        <v>8170</v>
      </c>
      <c r="E126" s="24">
        <v>2169</v>
      </c>
      <c r="F126" s="24">
        <f>E126/B126*100</f>
        <v>100</v>
      </c>
      <c r="G126" s="98" t="s">
        <v>23</v>
      </c>
    </row>
    <row r="127" spans="1:7" ht="12.75" customHeight="1" x14ac:dyDescent="0.2">
      <c r="A127" s="26" t="s">
        <v>140</v>
      </c>
      <c r="B127" s="24">
        <v>2169</v>
      </c>
      <c r="C127" s="109"/>
      <c r="D127" s="109"/>
      <c r="E127" s="24">
        <v>2169</v>
      </c>
      <c r="F127" s="18">
        <f>E127/B127*100</f>
        <v>100</v>
      </c>
      <c r="G127" s="98" t="s">
        <v>23</v>
      </c>
    </row>
    <row r="128" spans="1:7" ht="12.75" customHeight="1" x14ac:dyDescent="0.2">
      <c r="A128" s="27" t="s">
        <v>141</v>
      </c>
      <c r="B128" s="18">
        <v>2169</v>
      </c>
      <c r="C128" s="98"/>
      <c r="D128" s="98"/>
      <c r="E128" s="18">
        <v>2169</v>
      </c>
      <c r="F128" s="18">
        <f>E128/B128*100</f>
        <v>100</v>
      </c>
      <c r="G128" s="98" t="s">
        <v>23</v>
      </c>
    </row>
    <row r="129" spans="1:8" ht="12.75" customHeight="1" x14ac:dyDescent="0.2">
      <c r="A129" s="27"/>
      <c r="B129" s="18"/>
      <c r="C129" s="98"/>
      <c r="D129" s="98"/>
      <c r="E129" s="18"/>
      <c r="F129" s="24"/>
      <c r="G129" s="98"/>
    </row>
    <row r="130" spans="1:8" ht="12.75" customHeight="1" x14ac:dyDescent="0.2">
      <c r="A130" s="23" t="s">
        <v>142</v>
      </c>
      <c r="B130" s="109">
        <v>392.34</v>
      </c>
      <c r="C130" s="109">
        <v>785</v>
      </c>
      <c r="D130" s="109">
        <v>785</v>
      </c>
      <c r="E130" s="109">
        <v>407.34</v>
      </c>
      <c r="F130" s="24">
        <f>E130/B130*100</f>
        <v>103.82321455880104</v>
      </c>
      <c r="G130" s="24">
        <f>E130/D130*100</f>
        <v>51.890445859872614</v>
      </c>
    </row>
    <row r="131" spans="1:8" ht="12.75" customHeight="1" x14ac:dyDescent="0.2">
      <c r="A131" s="26" t="s">
        <v>143</v>
      </c>
      <c r="B131" s="109">
        <v>392.34</v>
      </c>
      <c r="C131" s="109"/>
      <c r="D131" s="109"/>
      <c r="E131" s="109">
        <v>407.34</v>
      </c>
      <c r="F131" s="18">
        <f>E131/B131*100</f>
        <v>103.82321455880104</v>
      </c>
      <c r="G131" s="98" t="s">
        <v>23</v>
      </c>
    </row>
    <row r="132" spans="1:8" ht="12.75" customHeight="1" x14ac:dyDescent="0.2">
      <c r="A132" s="27" t="s">
        <v>144</v>
      </c>
      <c r="B132" s="98">
        <v>392.34</v>
      </c>
      <c r="C132" s="98"/>
      <c r="D132" s="98"/>
      <c r="E132" s="98">
        <v>392.34</v>
      </c>
      <c r="F132" s="18">
        <f>E132/B132*100</f>
        <v>100</v>
      </c>
      <c r="G132" s="98" t="s">
        <v>23</v>
      </c>
    </row>
    <row r="133" spans="1:8" ht="12.75" customHeight="1" x14ac:dyDescent="0.2">
      <c r="A133" s="27" t="s">
        <v>145</v>
      </c>
      <c r="B133" s="98"/>
      <c r="C133" s="98"/>
      <c r="D133" s="98"/>
      <c r="E133" s="98">
        <v>15</v>
      </c>
      <c r="F133" s="18"/>
      <c r="G133" s="98" t="s">
        <v>23</v>
      </c>
    </row>
    <row r="134" spans="1:8" ht="12.75" customHeight="1" x14ac:dyDescent="0.2">
      <c r="A134" s="27"/>
      <c r="B134" s="98"/>
      <c r="C134" s="98"/>
      <c r="D134" s="98"/>
      <c r="E134" s="98"/>
      <c r="F134" s="98"/>
      <c r="G134" s="98"/>
    </row>
    <row r="135" spans="1:8" ht="12.75" customHeight="1" x14ac:dyDescent="0.2">
      <c r="A135" s="27"/>
      <c r="B135" s="98"/>
      <c r="C135" s="98"/>
      <c r="D135" s="98"/>
      <c r="E135" s="98"/>
      <c r="F135" s="98"/>
      <c r="G135" s="98"/>
    </row>
    <row r="136" spans="1:8" ht="12.75" customHeight="1" x14ac:dyDescent="0.2">
      <c r="A136" s="99" t="s">
        <v>19</v>
      </c>
      <c r="B136" s="110">
        <v>227793.69</v>
      </c>
      <c r="C136" s="110">
        <v>3845751</v>
      </c>
      <c r="D136" s="110">
        <v>3845751</v>
      </c>
      <c r="E136" s="110">
        <v>780798.83</v>
      </c>
      <c r="F136" s="110">
        <f>E136/B136*100</f>
        <v>342.76578512776183</v>
      </c>
      <c r="G136" s="110">
        <f>E136/D136*100</f>
        <v>20.302896105338071</v>
      </c>
    </row>
    <row r="137" spans="1:8" s="40" customFormat="1" ht="12.75" customHeight="1" x14ac:dyDescent="0.2">
      <c r="A137" s="23" t="s">
        <v>146</v>
      </c>
      <c r="B137" s="24">
        <f>B138</f>
        <v>0</v>
      </c>
      <c r="C137" s="16">
        <v>0</v>
      </c>
      <c r="D137" s="16">
        <v>0</v>
      </c>
      <c r="E137" s="24">
        <f>E138</f>
        <v>0</v>
      </c>
      <c r="F137" s="25" t="str">
        <f>IFERROR(E137/B137*100,"-")</f>
        <v>-</v>
      </c>
      <c r="G137" s="25" t="str">
        <f>IFERROR(E137/D137*100,"-")</f>
        <v>-</v>
      </c>
      <c r="H137" s="66"/>
    </row>
    <row r="138" spans="1:8" s="40" customFormat="1" ht="12.75" customHeight="1" x14ac:dyDescent="0.2">
      <c r="A138" s="26" t="s">
        <v>147</v>
      </c>
      <c r="B138" s="24">
        <f>B139+B140</f>
        <v>0</v>
      </c>
      <c r="C138" s="24"/>
      <c r="D138" s="24"/>
      <c r="E138" s="24">
        <f>E139+E140</f>
        <v>0</v>
      </c>
      <c r="F138" s="25" t="str">
        <f>IFERROR(E138/B138*100,"-")</f>
        <v>-</v>
      </c>
      <c r="G138" s="25" t="str">
        <f>IFERROR(E138/D138*100,"-")</f>
        <v>-</v>
      </c>
      <c r="H138" s="66"/>
    </row>
    <row r="139" spans="1:8" s="40" customFormat="1" ht="12.75" customHeight="1" x14ac:dyDescent="0.2">
      <c r="A139" s="27" t="s">
        <v>148</v>
      </c>
      <c r="B139" s="16">
        <v>0</v>
      </c>
      <c r="C139" s="18"/>
      <c r="D139" s="18"/>
      <c r="E139" s="16">
        <v>0</v>
      </c>
      <c r="F139" s="17" t="str">
        <f>IFERROR(E139/B139*100,"-")</f>
        <v>-</v>
      </c>
      <c r="G139" s="25" t="str">
        <f>IFERROR(E139/D139*100,"-")</f>
        <v>-</v>
      </c>
      <c r="H139" s="66"/>
    </row>
    <row r="140" spans="1:8" s="40" customFormat="1" ht="12.75" customHeight="1" x14ac:dyDescent="0.2">
      <c r="A140" s="27" t="s">
        <v>149</v>
      </c>
      <c r="B140" s="16">
        <v>0</v>
      </c>
      <c r="C140" s="18"/>
      <c r="D140" s="18"/>
      <c r="E140" s="16">
        <v>0</v>
      </c>
      <c r="F140" s="17" t="s">
        <v>23</v>
      </c>
      <c r="G140" s="25" t="str">
        <f>IFERROR(E140/D140*100,"-")</f>
        <v>-</v>
      </c>
      <c r="H140" s="68"/>
    </row>
    <row r="141" spans="1:8" ht="12.75" customHeight="1" x14ac:dyDescent="0.2">
      <c r="A141" s="23" t="s">
        <v>150</v>
      </c>
      <c r="B141" s="24">
        <v>227793.69</v>
      </c>
      <c r="C141" s="24">
        <v>3622251</v>
      </c>
      <c r="D141" s="24">
        <v>3622251</v>
      </c>
      <c r="E141" s="24">
        <v>760911.33</v>
      </c>
      <c r="F141" s="24">
        <f>E141/B141*100</f>
        <v>334.03529746587799</v>
      </c>
      <c r="G141" s="24">
        <f>E141/D141*100</f>
        <v>21.006587616374457</v>
      </c>
    </row>
    <row r="142" spans="1:8" ht="12.75" customHeight="1" x14ac:dyDescent="0.2">
      <c r="A142" s="26" t="s">
        <v>151</v>
      </c>
      <c r="B142" s="24">
        <v>0</v>
      </c>
      <c r="C142" s="109"/>
      <c r="D142" s="109"/>
      <c r="E142" s="24">
        <v>604958.65</v>
      </c>
      <c r="F142" s="24" t="s">
        <v>23</v>
      </c>
      <c r="G142" s="98" t="s">
        <v>23</v>
      </c>
    </row>
    <row r="143" spans="1:8" ht="12.75" customHeight="1" x14ac:dyDescent="0.2">
      <c r="A143" s="27" t="s">
        <v>152</v>
      </c>
      <c r="B143" s="16">
        <v>0</v>
      </c>
      <c r="C143" s="98"/>
      <c r="D143" s="98"/>
      <c r="E143" s="18">
        <v>604958.65</v>
      </c>
      <c r="F143" s="24" t="s">
        <v>23</v>
      </c>
      <c r="G143" s="98" t="s">
        <v>23</v>
      </c>
    </row>
    <row r="144" spans="1:8" ht="12.75" customHeight="1" x14ac:dyDescent="0.2">
      <c r="A144" s="26" t="s">
        <v>153</v>
      </c>
      <c r="B144" s="24">
        <v>139100.74</v>
      </c>
      <c r="C144" s="109"/>
      <c r="D144" s="109"/>
      <c r="E144" s="24">
        <v>70215.78</v>
      </c>
      <c r="F144" s="24">
        <f t="shared" ref="F144:F151" si="7">E144/B144*100</f>
        <v>50.478365535654234</v>
      </c>
      <c r="G144" s="98" t="s">
        <v>23</v>
      </c>
    </row>
    <row r="145" spans="1:7" ht="12.75" customHeight="1" x14ac:dyDescent="0.2">
      <c r="A145" s="27" t="s">
        <v>154</v>
      </c>
      <c r="B145" s="18">
        <v>56771.12</v>
      </c>
      <c r="C145" s="98"/>
      <c r="D145" s="98"/>
      <c r="E145" s="18">
        <v>50093.54</v>
      </c>
      <c r="F145" s="18">
        <f t="shared" si="7"/>
        <v>88.237716641841828</v>
      </c>
      <c r="G145" s="98" t="s">
        <v>23</v>
      </c>
    </row>
    <row r="146" spans="1:7" ht="12.75" customHeight="1" x14ac:dyDescent="0.2">
      <c r="A146" s="27" t="s">
        <v>155</v>
      </c>
      <c r="B146" s="18">
        <v>3542.25</v>
      </c>
      <c r="C146" s="98"/>
      <c r="D146" s="98"/>
      <c r="E146" s="98">
        <v>247.83</v>
      </c>
      <c r="F146" s="18">
        <f t="shared" si="7"/>
        <v>6.996400592843532</v>
      </c>
      <c r="G146" s="98" t="s">
        <v>23</v>
      </c>
    </row>
    <row r="147" spans="1:7" ht="12.75" customHeight="1" x14ac:dyDescent="0.2">
      <c r="A147" s="27" t="s">
        <v>156</v>
      </c>
      <c r="B147" s="18">
        <v>3373.41</v>
      </c>
      <c r="C147" s="98"/>
      <c r="D147" s="98"/>
      <c r="E147" s="18">
        <v>2070.7800000000002</v>
      </c>
      <c r="F147" s="18">
        <f t="shared" si="7"/>
        <v>61.385363771376745</v>
      </c>
      <c r="G147" s="98" t="s">
        <v>23</v>
      </c>
    </row>
    <row r="148" spans="1:7" ht="12.75" customHeight="1" x14ac:dyDescent="0.2">
      <c r="A148" s="27" t="s">
        <v>157</v>
      </c>
      <c r="B148" s="18">
        <v>71016.33</v>
      </c>
      <c r="C148" s="98"/>
      <c r="D148" s="98"/>
      <c r="E148" s="18">
        <v>13328.71</v>
      </c>
      <c r="F148" s="18">
        <f t="shared" si="7"/>
        <v>18.768514227643131</v>
      </c>
      <c r="G148" s="98" t="s">
        <v>23</v>
      </c>
    </row>
    <row r="149" spans="1:7" ht="12.75" customHeight="1" x14ac:dyDescent="0.2">
      <c r="A149" s="27" t="s">
        <v>158</v>
      </c>
      <c r="B149" s="18">
        <v>4397.63</v>
      </c>
      <c r="C149" s="98"/>
      <c r="D149" s="98"/>
      <c r="E149" s="18">
        <v>4474.92</v>
      </c>
      <c r="F149" s="18">
        <f t="shared" si="7"/>
        <v>101.75753758274344</v>
      </c>
      <c r="G149" s="98" t="s">
        <v>23</v>
      </c>
    </row>
    <row r="150" spans="1:7" ht="12.75" customHeight="1" x14ac:dyDescent="0.2">
      <c r="A150" s="26" t="s">
        <v>159</v>
      </c>
      <c r="B150" s="24">
        <v>88692.95</v>
      </c>
      <c r="C150" s="109"/>
      <c r="D150" s="109"/>
      <c r="E150" s="24">
        <v>82347.899999999994</v>
      </c>
      <c r="F150" s="24">
        <f t="shared" si="7"/>
        <v>92.846049206842252</v>
      </c>
      <c r="G150" s="98" t="s">
        <v>23</v>
      </c>
    </row>
    <row r="151" spans="1:7" ht="12.75" customHeight="1" x14ac:dyDescent="0.2">
      <c r="A151" s="27" t="s">
        <v>160</v>
      </c>
      <c r="B151" s="18">
        <v>88692.95</v>
      </c>
      <c r="C151" s="98"/>
      <c r="D151" s="98"/>
      <c r="E151" s="18">
        <v>82347.899999999994</v>
      </c>
      <c r="F151" s="18">
        <f t="shared" si="7"/>
        <v>92.846049206842252</v>
      </c>
      <c r="G151" s="98" t="s">
        <v>23</v>
      </c>
    </row>
    <row r="152" spans="1:7" ht="12.75" customHeight="1" x14ac:dyDescent="0.2">
      <c r="A152" s="26" t="s">
        <v>161</v>
      </c>
      <c r="B152" s="24">
        <v>0</v>
      </c>
      <c r="C152" s="109"/>
      <c r="D152" s="109"/>
      <c r="E152" s="24">
        <v>3389</v>
      </c>
      <c r="F152" s="24" t="s">
        <v>23</v>
      </c>
      <c r="G152" s="98" t="s">
        <v>23</v>
      </c>
    </row>
    <row r="153" spans="1:7" ht="12.75" customHeight="1" x14ac:dyDescent="0.2">
      <c r="A153" s="27" t="s">
        <v>162</v>
      </c>
      <c r="B153" s="16">
        <v>0</v>
      </c>
      <c r="C153" s="98"/>
      <c r="D153" s="98"/>
      <c r="E153" s="18">
        <v>3389</v>
      </c>
      <c r="F153" s="24" t="s">
        <v>23</v>
      </c>
      <c r="G153" s="98" t="s">
        <v>23</v>
      </c>
    </row>
    <row r="154" spans="1:7" ht="12.75" customHeight="1" x14ac:dyDescent="0.2">
      <c r="A154" s="27"/>
      <c r="B154" s="98"/>
      <c r="C154" s="98"/>
      <c r="D154" s="98"/>
      <c r="E154" s="18"/>
      <c r="F154" s="98"/>
      <c r="G154" s="98"/>
    </row>
    <row r="155" spans="1:7" ht="12.75" customHeight="1" x14ac:dyDescent="0.2">
      <c r="A155" s="23" t="s">
        <v>163</v>
      </c>
      <c r="B155" s="24">
        <v>0</v>
      </c>
      <c r="C155" s="24">
        <v>223500</v>
      </c>
      <c r="D155" s="24">
        <v>223500</v>
      </c>
      <c r="E155" s="24">
        <v>19887.5</v>
      </c>
      <c r="F155" s="109" t="s">
        <v>23</v>
      </c>
      <c r="G155" s="24">
        <f>E155/D155*100</f>
        <v>8.8982102908277412</v>
      </c>
    </row>
    <row r="156" spans="1:7" ht="12.75" customHeight="1" x14ac:dyDescent="0.2">
      <c r="A156" s="26" t="s">
        <v>164</v>
      </c>
      <c r="B156" s="16">
        <v>0</v>
      </c>
      <c r="C156" s="109"/>
      <c r="D156" s="109"/>
      <c r="E156" s="24">
        <v>19887.5</v>
      </c>
      <c r="F156" s="109" t="s">
        <v>23</v>
      </c>
      <c r="G156" s="98" t="s">
        <v>23</v>
      </c>
    </row>
    <row r="157" spans="1:7" ht="12.75" customHeight="1" x14ac:dyDescent="0.2">
      <c r="A157" s="27" t="s">
        <v>165</v>
      </c>
      <c r="B157" s="98"/>
      <c r="C157" s="98"/>
      <c r="D157" s="98"/>
      <c r="E157" s="18">
        <v>19887.5</v>
      </c>
      <c r="F157" s="109" t="s">
        <v>23</v>
      </c>
      <c r="G157" s="98" t="s">
        <v>23</v>
      </c>
    </row>
    <row r="158" spans="1:7" ht="13.5" customHeight="1" thickBot="1" x14ac:dyDescent="0.25">
      <c r="A158" s="27"/>
      <c r="B158" s="98"/>
      <c r="C158" s="98"/>
      <c r="D158" s="98"/>
      <c r="E158" s="18"/>
      <c r="F158" s="98"/>
      <c r="G158" s="98"/>
    </row>
    <row r="159" spans="1:7" ht="13.5" customHeight="1" thickBot="1" x14ac:dyDescent="0.25">
      <c r="A159" s="100" t="s">
        <v>166</v>
      </c>
      <c r="B159" s="113">
        <v>4510519.8899999997</v>
      </c>
      <c r="C159" s="113">
        <v>14537677</v>
      </c>
      <c r="D159" s="113">
        <v>14537677</v>
      </c>
      <c r="E159" s="113">
        <v>5703118.2400000002</v>
      </c>
      <c r="F159" s="113">
        <f>E159/B159*100</f>
        <v>126.44037448197577</v>
      </c>
      <c r="G159" s="113">
        <f>E159/D159*100</f>
        <v>39.229914380406171</v>
      </c>
    </row>
    <row r="160" spans="1:7" x14ac:dyDescent="0.15">
      <c r="A160" s="71"/>
      <c r="B160" s="71"/>
      <c r="C160" s="71"/>
      <c r="D160" s="71"/>
      <c r="E160" s="71"/>
      <c r="F160" s="71"/>
      <c r="G160" s="71"/>
    </row>
    <row r="161" spans="1:7" x14ac:dyDescent="0.15">
      <c r="A161" s="71"/>
      <c r="B161" s="71"/>
      <c r="C161" s="71"/>
      <c r="D161" s="71"/>
      <c r="E161" s="71"/>
      <c r="F161" s="71"/>
      <c r="G161" s="71"/>
    </row>
    <row r="162" spans="1:7" x14ac:dyDescent="0.15">
      <c r="A162" s="71"/>
      <c r="B162" s="71"/>
      <c r="C162" s="71"/>
      <c r="D162" s="71"/>
      <c r="E162" s="71"/>
      <c r="F162" s="71"/>
      <c r="G162" s="71"/>
    </row>
    <row r="163" spans="1:7" x14ac:dyDescent="0.15">
      <c r="A163" s="71"/>
      <c r="B163" s="71"/>
      <c r="C163" s="71"/>
      <c r="D163" s="71"/>
      <c r="E163" s="71"/>
      <c r="F163" s="71"/>
      <c r="G163" s="71"/>
    </row>
    <row r="164" spans="1:7" x14ac:dyDescent="0.15">
      <c r="A164" s="71"/>
      <c r="B164" s="71"/>
      <c r="C164" s="71"/>
      <c r="D164" s="71"/>
      <c r="E164" s="71"/>
      <c r="F164" s="71"/>
      <c r="G164" s="71"/>
    </row>
    <row r="165" spans="1:7" x14ac:dyDescent="0.15">
      <c r="A165" s="71"/>
      <c r="B165" s="71"/>
      <c r="C165" s="71"/>
      <c r="D165" s="71"/>
      <c r="E165" s="71"/>
      <c r="F165" s="71"/>
      <c r="G165" s="71"/>
    </row>
    <row r="166" spans="1:7" x14ac:dyDescent="0.15">
      <c r="A166" s="71"/>
      <c r="B166" s="71"/>
      <c r="C166" s="71"/>
      <c r="D166" s="71"/>
      <c r="E166" s="71"/>
      <c r="F166" s="71"/>
      <c r="G166" s="71"/>
    </row>
    <row r="167" spans="1:7" x14ac:dyDescent="0.15">
      <c r="A167" s="71"/>
      <c r="B167" s="71"/>
      <c r="C167" s="71"/>
      <c r="D167" s="71"/>
      <c r="E167" s="71"/>
      <c r="F167" s="71"/>
      <c r="G167" s="71"/>
    </row>
    <row r="168" spans="1:7" x14ac:dyDescent="0.15">
      <c r="A168" s="71"/>
      <c r="B168" s="71"/>
      <c r="C168" s="71"/>
      <c r="D168" s="71"/>
      <c r="E168" s="71"/>
      <c r="F168" s="71"/>
      <c r="G168" s="71"/>
    </row>
    <row r="169" spans="1:7" x14ac:dyDescent="0.15">
      <c r="A169" s="71"/>
      <c r="B169" s="71"/>
      <c r="C169" s="71"/>
      <c r="D169" s="71"/>
      <c r="E169" s="71"/>
      <c r="F169" s="71"/>
      <c r="G169" s="71"/>
    </row>
    <row r="170" spans="1:7" x14ac:dyDescent="0.15">
      <c r="A170" s="71"/>
      <c r="B170" s="71"/>
      <c r="C170" s="71"/>
      <c r="D170" s="71"/>
      <c r="E170" s="71"/>
      <c r="F170" s="71"/>
      <c r="G170" s="71"/>
    </row>
    <row r="171" spans="1:7" x14ac:dyDescent="0.15">
      <c r="A171" s="71"/>
      <c r="B171" s="71"/>
      <c r="C171" s="71"/>
      <c r="D171" s="71"/>
      <c r="E171" s="71"/>
      <c r="F171" s="71"/>
      <c r="G171" s="71"/>
    </row>
    <row r="172" spans="1:7" x14ac:dyDescent="0.15">
      <c r="A172" s="71"/>
      <c r="B172" s="71"/>
      <c r="C172" s="71"/>
      <c r="D172" s="71"/>
      <c r="E172" s="71"/>
      <c r="F172" s="71"/>
      <c r="G172" s="71"/>
    </row>
    <row r="173" spans="1:7" x14ac:dyDescent="0.15">
      <c r="A173" s="71"/>
      <c r="B173" s="71"/>
      <c r="C173" s="71"/>
      <c r="D173" s="71"/>
      <c r="E173" s="71"/>
      <c r="F173" s="71"/>
      <c r="G173" s="71"/>
    </row>
    <row r="174" spans="1:7" x14ac:dyDescent="0.15">
      <c r="A174" s="71"/>
      <c r="B174" s="71"/>
      <c r="C174" s="71"/>
      <c r="D174" s="71"/>
      <c r="E174" s="71"/>
      <c r="F174" s="71"/>
      <c r="G174" s="71"/>
    </row>
    <row r="175" spans="1:7" x14ac:dyDescent="0.15">
      <c r="A175" s="71"/>
      <c r="B175" s="71"/>
      <c r="C175" s="71"/>
      <c r="D175" s="71"/>
      <c r="E175" s="71"/>
      <c r="F175" s="71"/>
      <c r="G175" s="71"/>
    </row>
    <row r="176" spans="1:7" x14ac:dyDescent="0.15">
      <c r="A176" s="71"/>
      <c r="B176" s="71"/>
      <c r="C176" s="71"/>
      <c r="D176" s="71"/>
      <c r="E176" s="71"/>
      <c r="F176" s="71"/>
      <c r="G176" s="71"/>
    </row>
    <row r="177" spans="1:7" x14ac:dyDescent="0.15">
      <c r="A177" s="71"/>
      <c r="B177" s="71"/>
      <c r="C177" s="71"/>
      <c r="D177" s="71"/>
      <c r="E177" s="71"/>
      <c r="F177" s="71"/>
      <c r="G177" s="71"/>
    </row>
    <row r="178" spans="1:7" x14ac:dyDescent="0.15">
      <c r="A178" s="71"/>
      <c r="B178" s="71"/>
      <c r="C178" s="71"/>
      <c r="D178" s="71"/>
      <c r="E178" s="71"/>
      <c r="F178" s="71"/>
      <c r="G178" s="71"/>
    </row>
    <row r="179" spans="1:7" x14ac:dyDescent="0.15">
      <c r="A179" s="71"/>
      <c r="B179" s="71"/>
      <c r="C179" s="71"/>
      <c r="D179" s="71"/>
      <c r="E179" s="71"/>
      <c r="F179" s="71"/>
      <c r="G179" s="71"/>
    </row>
    <row r="180" spans="1:7" x14ac:dyDescent="0.15">
      <c r="A180" s="71"/>
      <c r="B180" s="71"/>
      <c r="C180" s="71"/>
      <c r="D180" s="71"/>
      <c r="E180" s="71"/>
      <c r="F180" s="71"/>
      <c r="G180" s="71"/>
    </row>
    <row r="181" spans="1:7" x14ac:dyDescent="0.15">
      <c r="A181" s="71"/>
      <c r="B181" s="71"/>
      <c r="C181" s="71"/>
      <c r="D181" s="71"/>
      <c r="E181" s="71"/>
      <c r="F181" s="71"/>
      <c r="G181" s="71"/>
    </row>
    <row r="182" spans="1:7" x14ac:dyDescent="0.15">
      <c r="A182" s="71"/>
      <c r="B182" s="71"/>
      <c r="C182" s="71"/>
      <c r="D182" s="71"/>
      <c r="E182" s="71"/>
      <c r="F182" s="71"/>
      <c r="G182" s="71"/>
    </row>
    <row r="183" spans="1:7" x14ac:dyDescent="0.15">
      <c r="A183" s="71"/>
      <c r="B183" s="71"/>
      <c r="C183" s="71"/>
      <c r="D183" s="71"/>
      <c r="E183" s="71"/>
      <c r="F183" s="71"/>
      <c r="G183" s="71"/>
    </row>
    <row r="184" spans="1:7" x14ac:dyDescent="0.15">
      <c r="A184" s="71"/>
      <c r="B184" s="71"/>
      <c r="C184" s="71"/>
      <c r="D184" s="71"/>
      <c r="E184" s="71"/>
      <c r="F184" s="71"/>
      <c r="G184" s="71"/>
    </row>
    <row r="185" spans="1:7" x14ac:dyDescent="0.15">
      <c r="A185" s="71"/>
      <c r="B185" s="71"/>
      <c r="C185" s="71"/>
      <c r="D185" s="71"/>
      <c r="E185" s="71"/>
      <c r="F185" s="71"/>
      <c r="G185" s="71"/>
    </row>
    <row r="186" spans="1:7" x14ac:dyDescent="0.15">
      <c r="A186" s="71"/>
      <c r="B186" s="71"/>
      <c r="C186" s="71"/>
      <c r="D186" s="71"/>
      <c r="E186" s="71"/>
      <c r="F186" s="71"/>
      <c r="G186" s="71"/>
    </row>
    <row r="187" spans="1:7" x14ac:dyDescent="0.15">
      <c r="A187" s="71"/>
      <c r="B187" s="71"/>
      <c r="C187" s="71"/>
      <c r="D187" s="71"/>
      <c r="E187" s="71"/>
      <c r="F187" s="71"/>
      <c r="G187" s="71"/>
    </row>
    <row r="188" spans="1:7" x14ac:dyDescent="0.15">
      <c r="A188" s="71"/>
      <c r="B188" s="71"/>
      <c r="C188" s="71"/>
      <c r="D188" s="71"/>
      <c r="E188" s="71"/>
      <c r="F188" s="71"/>
      <c r="G188" s="71"/>
    </row>
    <row r="189" spans="1:7" x14ac:dyDescent="0.15">
      <c r="A189" s="71"/>
      <c r="B189" s="71"/>
      <c r="C189" s="71"/>
      <c r="D189" s="71"/>
      <c r="E189" s="71"/>
      <c r="F189" s="71"/>
      <c r="G189" s="71"/>
    </row>
    <row r="190" spans="1:7" x14ac:dyDescent="0.15">
      <c r="A190" s="71"/>
      <c r="B190" s="71"/>
      <c r="C190" s="71"/>
      <c r="D190" s="71"/>
      <c r="E190" s="71"/>
      <c r="F190" s="71"/>
      <c r="G190" s="71"/>
    </row>
    <row r="191" spans="1:7" x14ac:dyDescent="0.15">
      <c r="A191" s="71"/>
      <c r="B191" s="71"/>
      <c r="C191" s="71"/>
      <c r="D191" s="71"/>
      <c r="E191" s="71"/>
      <c r="F191" s="71"/>
      <c r="G191" s="71"/>
    </row>
    <row r="192" spans="1:7" x14ac:dyDescent="0.15">
      <c r="A192" s="71"/>
      <c r="B192" s="71"/>
      <c r="C192" s="71"/>
      <c r="D192" s="71"/>
      <c r="E192" s="71"/>
      <c r="F192" s="71"/>
      <c r="G192" s="71"/>
    </row>
    <row r="193" spans="1:7" x14ac:dyDescent="0.15">
      <c r="A193" s="71"/>
      <c r="B193" s="71"/>
      <c r="C193" s="71"/>
      <c r="D193" s="71"/>
      <c r="E193" s="71"/>
      <c r="F193" s="71"/>
      <c r="G193" s="71"/>
    </row>
    <row r="194" spans="1:7" x14ac:dyDescent="0.15">
      <c r="A194" s="71"/>
      <c r="B194" s="71"/>
      <c r="C194" s="71"/>
      <c r="D194" s="71"/>
      <c r="E194" s="71"/>
      <c r="F194" s="71"/>
      <c r="G194" s="71"/>
    </row>
    <row r="195" spans="1:7" x14ac:dyDescent="0.15">
      <c r="A195" s="71"/>
      <c r="B195" s="71"/>
      <c r="C195" s="71"/>
      <c r="D195" s="71"/>
      <c r="E195" s="71"/>
      <c r="F195" s="71"/>
      <c r="G195" s="71"/>
    </row>
    <row r="196" spans="1:7" x14ac:dyDescent="0.15">
      <c r="A196" s="71"/>
      <c r="B196" s="71"/>
      <c r="C196" s="71"/>
      <c r="D196" s="71"/>
      <c r="E196" s="71"/>
      <c r="F196" s="71"/>
      <c r="G196" s="71"/>
    </row>
    <row r="197" spans="1:7" x14ac:dyDescent="0.15">
      <c r="A197" s="71"/>
      <c r="B197" s="71"/>
      <c r="C197" s="71"/>
      <c r="D197" s="71"/>
      <c r="E197" s="71"/>
      <c r="F197" s="71"/>
      <c r="G197" s="71"/>
    </row>
    <row r="198" spans="1:7" x14ac:dyDescent="0.15">
      <c r="A198" s="71"/>
      <c r="B198" s="71"/>
      <c r="C198" s="71"/>
      <c r="D198" s="71"/>
      <c r="E198" s="71"/>
      <c r="F198" s="71"/>
      <c r="G198" s="71"/>
    </row>
    <row r="199" spans="1:7" x14ac:dyDescent="0.15">
      <c r="A199" s="71"/>
      <c r="B199" s="71"/>
      <c r="C199" s="71"/>
      <c r="D199" s="71"/>
      <c r="E199" s="71"/>
      <c r="F199" s="71"/>
      <c r="G199" s="71"/>
    </row>
    <row r="200" spans="1:7" x14ac:dyDescent="0.15">
      <c r="A200" s="71"/>
      <c r="B200" s="71"/>
      <c r="C200" s="71"/>
      <c r="D200" s="71"/>
      <c r="E200" s="71"/>
      <c r="F200" s="71"/>
      <c r="G200" s="71"/>
    </row>
    <row r="201" spans="1:7" x14ac:dyDescent="0.15">
      <c r="A201" s="71"/>
      <c r="B201" s="71"/>
      <c r="C201" s="71"/>
      <c r="D201" s="71"/>
      <c r="E201" s="71"/>
      <c r="F201" s="71"/>
      <c r="G201" s="71"/>
    </row>
    <row r="202" spans="1:7" x14ac:dyDescent="0.15">
      <c r="A202" s="71"/>
      <c r="B202" s="71"/>
      <c r="C202" s="71"/>
      <c r="D202" s="71"/>
      <c r="E202" s="71"/>
      <c r="F202" s="71"/>
      <c r="G202" s="71"/>
    </row>
    <row r="203" spans="1:7" x14ac:dyDescent="0.15">
      <c r="A203" s="71"/>
      <c r="B203" s="71"/>
      <c r="C203" s="71"/>
      <c r="D203" s="71"/>
      <c r="E203" s="71"/>
      <c r="F203" s="71"/>
      <c r="G203" s="71"/>
    </row>
    <row r="204" spans="1:7" x14ac:dyDescent="0.15">
      <c r="A204" s="71"/>
      <c r="B204" s="71"/>
      <c r="C204" s="71"/>
      <c r="D204" s="71"/>
      <c r="E204" s="71"/>
      <c r="F204" s="71"/>
      <c r="G204" s="71"/>
    </row>
    <row r="205" spans="1:7" x14ac:dyDescent="0.15">
      <c r="A205" s="71"/>
      <c r="B205" s="71"/>
      <c r="C205" s="71"/>
      <c r="D205" s="71"/>
      <c r="E205" s="71"/>
      <c r="F205" s="71"/>
      <c r="G205" s="71"/>
    </row>
    <row r="206" spans="1:7" x14ac:dyDescent="0.15">
      <c r="A206" s="71"/>
      <c r="B206" s="71"/>
      <c r="C206" s="71"/>
      <c r="D206" s="71"/>
      <c r="E206" s="71"/>
      <c r="F206" s="71"/>
      <c r="G206" s="71"/>
    </row>
    <row r="207" spans="1:7" x14ac:dyDescent="0.15">
      <c r="A207" s="71"/>
      <c r="B207" s="71"/>
      <c r="C207" s="71"/>
      <c r="D207" s="71"/>
      <c r="E207" s="71"/>
      <c r="F207" s="71"/>
      <c r="G207" s="71"/>
    </row>
    <row r="208" spans="1:7" x14ac:dyDescent="0.15">
      <c r="A208" s="71"/>
      <c r="B208" s="71"/>
      <c r="C208" s="71"/>
      <c r="D208" s="71"/>
      <c r="E208" s="71"/>
      <c r="F208" s="71"/>
      <c r="G208" s="71"/>
    </row>
  </sheetData>
  <mergeCells count="2">
    <mergeCell ref="A3:G3"/>
    <mergeCell ref="A1:G1"/>
  </mergeCells>
  <conditionalFormatting sqref="B14">
    <cfRule type="containsBlanks" dxfId="28" priority="19">
      <formula>LEN(TRIM(B14))=0</formula>
    </cfRule>
  </conditionalFormatting>
  <conditionalFormatting sqref="B16:B19">
    <cfRule type="containsBlanks" dxfId="27" priority="18">
      <formula>LEN(TRIM(B16))=0</formula>
    </cfRule>
  </conditionalFormatting>
  <conditionalFormatting sqref="B26">
    <cfRule type="containsBlanks" dxfId="26" priority="14">
      <formula>LEN(TRIM(B26))=0</formula>
    </cfRule>
  </conditionalFormatting>
  <conditionalFormatting sqref="B28:B31">
    <cfRule type="containsBlanks" dxfId="25" priority="13">
      <formula>LEN(TRIM(B28))=0</formula>
    </cfRule>
  </conditionalFormatting>
  <conditionalFormatting sqref="B51:B53">
    <cfRule type="containsBlanks" dxfId="24" priority="10">
      <formula>LEN(TRIM(B51))=0</formula>
    </cfRule>
  </conditionalFormatting>
  <conditionalFormatting sqref="B139:B140">
    <cfRule type="containsBlanks" dxfId="23" priority="8">
      <formula>LEN(TRIM(B139))=0</formula>
    </cfRule>
  </conditionalFormatting>
  <conditionalFormatting sqref="B143">
    <cfRule type="containsBlanks" dxfId="22" priority="3">
      <formula>LEN(TRIM(B143))=0</formula>
    </cfRule>
  </conditionalFormatting>
  <conditionalFormatting sqref="B153">
    <cfRule type="containsBlanks" dxfId="21" priority="2">
      <formula>LEN(TRIM(B153))=0</formula>
    </cfRule>
  </conditionalFormatting>
  <conditionalFormatting sqref="B156">
    <cfRule type="containsBlanks" dxfId="20" priority="1">
      <formula>LEN(TRIM(B156))=0</formula>
    </cfRule>
  </conditionalFormatting>
  <conditionalFormatting sqref="C137:D137">
    <cfRule type="containsBlanks" dxfId="19" priority="9">
      <formula>LEN(TRIM(C137))=0</formula>
    </cfRule>
  </conditionalFormatting>
  <conditionalFormatting sqref="E14">
    <cfRule type="containsBlanks" dxfId="18" priority="16">
      <formula>LEN(TRIM(E14))=0</formula>
    </cfRule>
  </conditionalFormatting>
  <conditionalFormatting sqref="E16:E20">
    <cfRule type="containsBlanks" dxfId="17" priority="17">
      <formula>LEN(TRIM(E16))=0</formula>
    </cfRule>
  </conditionalFormatting>
  <conditionalFormatting sqref="E26">
    <cfRule type="containsBlanks" dxfId="16" priority="15">
      <formula>LEN(TRIM(E26))=0</formula>
    </cfRule>
  </conditionalFormatting>
  <conditionalFormatting sqref="E28:E31">
    <cfRule type="containsBlanks" dxfId="15" priority="12">
      <formula>LEN(TRIM(E28))=0</formula>
    </cfRule>
  </conditionalFormatting>
  <conditionalFormatting sqref="E51:E53">
    <cfRule type="containsBlanks" dxfId="14" priority="4">
      <formula>LEN(TRIM(E51))=0</formula>
    </cfRule>
  </conditionalFormatting>
  <conditionalFormatting sqref="E139:E140">
    <cfRule type="containsBlanks" dxfId="13" priority="7">
      <formula>LEN(TRIM(E139))=0</formula>
    </cfRule>
  </conditionalFormatting>
  <pageMargins left="0.70866141732283472" right="0.70866141732283472" top="0.74803149606299213" bottom="0.74803149606299213" header="0.31496062992125978" footer="0.31496062992125978"/>
  <pageSetup paperSize="9" scale="70" firstPageNumber="2" fitToHeight="0" orientation="landscape" useFirstPageNumber="1" r:id="rId1"/>
  <headerFooter>
    <oddFooter>&amp;CStranica &amp;P</oddFooter>
    <evenFooter>&amp;CStranica &amp;P</even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G57"/>
  <sheetViews>
    <sheetView view="pageLayout" zoomScaleNormal="100" workbookViewId="0">
      <selection activeCell="A7" sqref="A7:G7"/>
    </sheetView>
  </sheetViews>
  <sheetFormatPr defaultRowHeight="11.25" x14ac:dyDescent="0.15"/>
  <cols>
    <col min="1" max="1" width="79.85546875" style="1" bestFit="1" customWidth="1"/>
    <col min="2" max="2" width="22.5703125" style="1" customWidth="1"/>
    <col min="3" max="3" width="14.28515625" style="1" customWidth="1"/>
    <col min="4" max="4" width="15.140625" style="1" customWidth="1"/>
    <col min="5" max="5" width="17.140625" style="1" customWidth="1"/>
    <col min="6" max="6" width="11.85546875" style="1" customWidth="1"/>
    <col min="7" max="7" width="11.5703125" style="1" customWidth="1"/>
    <col min="8" max="9" width="9.140625" style="1" customWidth="1"/>
    <col min="10" max="16384" width="9.140625" style="1"/>
  </cols>
  <sheetData>
    <row r="1" spans="1:7" x14ac:dyDescent="0.15">
      <c r="A1" s="71"/>
      <c r="B1" s="71"/>
      <c r="C1" s="71"/>
      <c r="D1" s="71"/>
      <c r="E1" s="71"/>
      <c r="F1" s="71"/>
      <c r="G1" s="71"/>
    </row>
    <row r="2" spans="1:7" ht="15.75" customHeight="1" x14ac:dyDescent="0.25">
      <c r="A2" s="167" t="s">
        <v>167</v>
      </c>
      <c r="B2" s="160"/>
      <c r="C2" s="160"/>
      <c r="D2" s="160"/>
      <c r="E2" s="160"/>
      <c r="F2" s="160"/>
      <c r="G2" s="160"/>
    </row>
    <row r="3" spans="1:7" x14ac:dyDescent="0.15">
      <c r="A3" s="71"/>
      <c r="B3" s="71"/>
      <c r="C3" s="71"/>
      <c r="D3" s="71"/>
      <c r="E3" s="71"/>
      <c r="F3" s="71"/>
      <c r="G3" s="71"/>
    </row>
    <row r="4" spans="1:7" x14ac:dyDescent="0.15">
      <c r="A4" s="71"/>
      <c r="B4" s="71"/>
      <c r="C4" s="71"/>
      <c r="D4" s="71"/>
      <c r="E4" s="71"/>
      <c r="F4" s="71"/>
      <c r="G4" s="71"/>
    </row>
    <row r="5" spans="1:7" ht="39" customHeight="1" thickBot="1" x14ac:dyDescent="0.2">
      <c r="A5" s="119" t="s">
        <v>38</v>
      </c>
      <c r="B5" s="119" t="s">
        <v>8</v>
      </c>
      <c r="C5" s="120" t="s">
        <v>9</v>
      </c>
      <c r="D5" s="120" t="s">
        <v>10</v>
      </c>
      <c r="E5" s="120" t="s">
        <v>11</v>
      </c>
      <c r="F5" s="120" t="s">
        <v>12</v>
      </c>
      <c r="G5" s="120" t="s">
        <v>12</v>
      </c>
    </row>
    <row r="6" spans="1:7" ht="14.25" customHeight="1" thickBot="1" x14ac:dyDescent="0.25">
      <c r="A6" s="121">
        <v>1</v>
      </c>
      <c r="B6" s="121">
        <v>2</v>
      </c>
      <c r="C6" s="121">
        <v>3</v>
      </c>
      <c r="D6" s="121">
        <v>4</v>
      </c>
      <c r="E6" s="121">
        <v>5</v>
      </c>
      <c r="F6" s="122" t="s">
        <v>13</v>
      </c>
      <c r="G6" s="122" t="s">
        <v>14</v>
      </c>
    </row>
    <row r="7" spans="1:7" ht="12.75" customHeight="1" x14ac:dyDescent="0.2">
      <c r="A7" s="99" t="s">
        <v>168</v>
      </c>
      <c r="B7" s="110"/>
      <c r="C7" s="110"/>
      <c r="D7" s="110"/>
      <c r="E7" s="110"/>
      <c r="F7" s="110"/>
      <c r="G7" s="110"/>
    </row>
    <row r="8" spans="1:7" ht="12.75" customHeight="1" x14ac:dyDescent="0.2">
      <c r="A8" s="26" t="s">
        <v>169</v>
      </c>
      <c r="B8" s="72">
        <v>66999.7</v>
      </c>
      <c r="C8" s="72">
        <v>1414300</v>
      </c>
      <c r="D8" s="72">
        <v>1414300</v>
      </c>
      <c r="E8" s="72">
        <v>346397.71</v>
      </c>
      <c r="F8" s="24">
        <f t="shared" ref="F8:F17" si="0">E8/B8*100</f>
        <v>517.01382244995125</v>
      </c>
      <c r="G8" s="24">
        <f t="shared" ref="G8:G15" si="1">E8/D8*100</f>
        <v>24.492519974545711</v>
      </c>
    </row>
    <row r="9" spans="1:7" ht="12.75" customHeight="1" x14ac:dyDescent="0.2">
      <c r="A9" s="27" t="s">
        <v>170</v>
      </c>
      <c r="B9" s="77">
        <v>66999.7</v>
      </c>
      <c r="C9" s="77">
        <v>1414300</v>
      </c>
      <c r="D9" s="77">
        <v>1414300</v>
      </c>
      <c r="E9" s="77">
        <v>346397.71</v>
      </c>
      <c r="F9" s="18">
        <f t="shared" si="0"/>
        <v>517.01382244995125</v>
      </c>
      <c r="G9" s="18">
        <f t="shared" si="1"/>
        <v>24.492519974545711</v>
      </c>
    </row>
    <row r="10" spans="1:7" ht="12.75" customHeight="1" x14ac:dyDescent="0.2">
      <c r="A10" s="26" t="s">
        <v>171</v>
      </c>
      <c r="B10" s="72">
        <v>425968.75</v>
      </c>
      <c r="C10" s="72">
        <v>1015200</v>
      </c>
      <c r="D10" s="72">
        <v>1015200</v>
      </c>
      <c r="E10" s="72">
        <v>633574.21</v>
      </c>
      <c r="F10" s="24">
        <f t="shared" si="0"/>
        <v>148.73725126549775</v>
      </c>
      <c r="G10" s="24">
        <f t="shared" si="1"/>
        <v>62.408807131599687</v>
      </c>
    </row>
    <row r="11" spans="1:7" ht="12.75" customHeight="1" x14ac:dyDescent="0.2">
      <c r="A11" s="27" t="s">
        <v>172</v>
      </c>
      <c r="B11" s="77">
        <v>425968.75</v>
      </c>
      <c r="C11" s="77">
        <v>1015200</v>
      </c>
      <c r="D11" s="77">
        <v>1015200</v>
      </c>
      <c r="E11" s="77">
        <v>633574.21</v>
      </c>
      <c r="F11" s="18">
        <f t="shared" si="0"/>
        <v>148.73725126549775</v>
      </c>
      <c r="G11" s="18">
        <f t="shared" si="1"/>
        <v>62.408807131599687</v>
      </c>
    </row>
    <row r="12" spans="1:7" ht="12.75" customHeight="1" x14ac:dyDescent="0.2">
      <c r="A12" s="26" t="s">
        <v>173</v>
      </c>
      <c r="B12" s="72">
        <v>3957329.73</v>
      </c>
      <c r="C12" s="72">
        <v>9496650</v>
      </c>
      <c r="D12" s="72">
        <v>9496650</v>
      </c>
      <c r="E12" s="72">
        <v>4936646.04</v>
      </c>
      <c r="F12" s="24">
        <f t="shared" si="0"/>
        <v>124.74689694356098</v>
      </c>
      <c r="G12" s="24">
        <f t="shared" si="1"/>
        <v>51.983026014436675</v>
      </c>
    </row>
    <row r="13" spans="1:7" ht="12.75" customHeight="1" x14ac:dyDescent="0.2">
      <c r="A13" s="27" t="s">
        <v>174</v>
      </c>
      <c r="B13" s="77">
        <v>3832951.43</v>
      </c>
      <c r="C13" s="77">
        <v>9342650</v>
      </c>
      <c r="D13" s="77">
        <v>9342650</v>
      </c>
      <c r="E13" s="77">
        <v>4639392.08</v>
      </c>
      <c r="F13" s="18">
        <f t="shared" si="0"/>
        <v>121.03967829302758</v>
      </c>
      <c r="G13" s="18">
        <f t="shared" si="1"/>
        <v>49.658202758318041</v>
      </c>
    </row>
    <row r="14" spans="1:7" ht="12.75" customHeight="1" x14ac:dyDescent="0.2">
      <c r="A14" s="27" t="s">
        <v>175</v>
      </c>
      <c r="B14" s="77">
        <v>124378.3</v>
      </c>
      <c r="C14" s="77">
        <v>154000</v>
      </c>
      <c r="D14" s="77">
        <v>154000</v>
      </c>
      <c r="E14" s="77">
        <v>297253.96000000002</v>
      </c>
      <c r="F14" s="18">
        <f t="shared" si="0"/>
        <v>238.99181770453529</v>
      </c>
      <c r="G14" s="18">
        <f t="shared" si="1"/>
        <v>193.02205194805197</v>
      </c>
    </row>
    <row r="15" spans="1:7" ht="12.75" customHeight="1" x14ac:dyDescent="0.2">
      <c r="A15" s="26" t="s">
        <v>176</v>
      </c>
      <c r="B15" s="72">
        <v>147432.09</v>
      </c>
      <c r="C15" s="72">
        <v>2670437</v>
      </c>
      <c r="D15" s="72">
        <v>2670437</v>
      </c>
      <c r="E15" s="72">
        <v>78222.66</v>
      </c>
      <c r="F15" s="24">
        <f t="shared" si="0"/>
        <v>53.05673954700093</v>
      </c>
      <c r="G15" s="24">
        <f t="shared" si="1"/>
        <v>2.9292082157339792</v>
      </c>
    </row>
    <row r="16" spans="1:7" ht="12.75" customHeight="1" x14ac:dyDescent="0.2">
      <c r="A16" s="27" t="s">
        <v>177</v>
      </c>
      <c r="B16" s="77">
        <v>134821.62</v>
      </c>
      <c r="C16" s="77">
        <v>0</v>
      </c>
      <c r="D16" s="77">
        <v>0</v>
      </c>
      <c r="E16" s="77">
        <v>0</v>
      </c>
      <c r="F16" s="18">
        <f t="shared" si="0"/>
        <v>0</v>
      </c>
      <c r="G16" s="18" t="s">
        <v>23</v>
      </c>
    </row>
    <row r="17" spans="1:7" ht="12.75" customHeight="1" x14ac:dyDescent="0.2">
      <c r="A17" s="27" t="s">
        <v>178</v>
      </c>
      <c r="B17" s="77">
        <v>12610.47</v>
      </c>
      <c r="C17" s="77">
        <v>531970</v>
      </c>
      <c r="D17" s="77">
        <v>531970</v>
      </c>
      <c r="E17" s="77">
        <v>27081.63</v>
      </c>
      <c r="F17" s="18">
        <f t="shared" si="0"/>
        <v>214.75512015016096</v>
      </c>
      <c r="G17" s="18">
        <f>E17/D17*100</f>
        <v>5.0908190311483734</v>
      </c>
    </row>
    <row r="18" spans="1:7" ht="12.75" customHeight="1" x14ac:dyDescent="0.2">
      <c r="A18" s="27" t="s">
        <v>179</v>
      </c>
      <c r="B18" s="77">
        <v>0</v>
      </c>
      <c r="C18" s="77">
        <v>1914867</v>
      </c>
      <c r="D18" s="77">
        <v>1914867</v>
      </c>
      <c r="E18" s="77">
        <v>0</v>
      </c>
      <c r="F18" s="18" t="s">
        <v>23</v>
      </c>
      <c r="G18" s="18" t="s">
        <v>23</v>
      </c>
    </row>
    <row r="19" spans="1:7" ht="12.75" customHeight="1" x14ac:dyDescent="0.2">
      <c r="A19" s="27" t="s">
        <v>180</v>
      </c>
      <c r="B19" s="77">
        <v>0</v>
      </c>
      <c r="C19" s="77">
        <v>223600</v>
      </c>
      <c r="D19" s="77">
        <v>223600</v>
      </c>
      <c r="E19" s="77">
        <v>51141.03</v>
      </c>
      <c r="F19" s="18" t="s">
        <v>23</v>
      </c>
      <c r="G19" s="18">
        <f>E19/D19*100</f>
        <v>22.871659212880143</v>
      </c>
    </row>
    <row r="20" spans="1:7" ht="12.75" customHeight="1" x14ac:dyDescent="0.2">
      <c r="A20" s="26" t="s">
        <v>181</v>
      </c>
      <c r="B20" s="72">
        <v>8721.32</v>
      </c>
      <c r="C20" s="72">
        <v>1000</v>
      </c>
      <c r="D20" s="72">
        <v>1000</v>
      </c>
      <c r="E20" s="72">
        <v>1000</v>
      </c>
      <c r="F20" s="24">
        <f>E20/B20*100</f>
        <v>11.466154206014686</v>
      </c>
      <c r="G20" s="24">
        <f>E20/D20*100</f>
        <v>100</v>
      </c>
    </row>
    <row r="21" spans="1:7" ht="12.75" customHeight="1" x14ac:dyDescent="0.2">
      <c r="A21" s="27" t="s">
        <v>182</v>
      </c>
      <c r="B21" s="77">
        <v>8721.32</v>
      </c>
      <c r="C21" s="77">
        <v>1000</v>
      </c>
      <c r="D21" s="77">
        <v>1000</v>
      </c>
      <c r="E21" s="77">
        <v>1000</v>
      </c>
      <c r="F21" s="18">
        <f>E21/B21*100</f>
        <v>11.466154206014686</v>
      </c>
      <c r="G21" s="18">
        <f>E21/D21*100</f>
        <v>100</v>
      </c>
    </row>
    <row r="22" spans="1:7" ht="12.75" customHeight="1" x14ac:dyDescent="0.2">
      <c r="A22" s="26" t="s">
        <v>183</v>
      </c>
      <c r="B22" s="72">
        <v>8152.68</v>
      </c>
      <c r="C22" s="72">
        <v>4600</v>
      </c>
      <c r="D22" s="72">
        <v>4600</v>
      </c>
      <c r="E22" s="72">
        <v>1352.39</v>
      </c>
      <c r="F22" s="24">
        <f>E22/B22*100</f>
        <v>16.588287532443317</v>
      </c>
      <c r="G22" s="24">
        <f>E22/D22*100</f>
        <v>29.399782608695656</v>
      </c>
    </row>
    <row r="23" spans="1:7" ht="12.75" customHeight="1" x14ac:dyDescent="0.2">
      <c r="A23" s="27" t="s">
        <v>184</v>
      </c>
      <c r="B23" s="77">
        <v>8152.68</v>
      </c>
      <c r="C23" s="77">
        <v>4600</v>
      </c>
      <c r="D23" s="77">
        <v>4600</v>
      </c>
      <c r="E23" s="77">
        <v>1352.39</v>
      </c>
      <c r="F23" s="18">
        <f>E23/B23*100</f>
        <v>16.588287532443317</v>
      </c>
      <c r="G23" s="18">
        <f>E23/D23*100</f>
        <v>29.399782608695656</v>
      </c>
    </row>
    <row r="24" spans="1:7" ht="12.75" customHeight="1" x14ac:dyDescent="0.2">
      <c r="A24" s="114"/>
      <c r="B24" s="123"/>
      <c r="C24" s="123"/>
      <c r="D24" s="123"/>
      <c r="E24" s="123"/>
      <c r="F24" s="124"/>
      <c r="G24" s="124"/>
    </row>
    <row r="25" spans="1:7" ht="12.75" customHeight="1" x14ac:dyDescent="0.2">
      <c r="A25" s="125" t="s">
        <v>90</v>
      </c>
      <c r="B25" s="126">
        <v>4614604.2699999996</v>
      </c>
      <c r="C25" s="126">
        <v>14602187</v>
      </c>
      <c r="D25" s="126">
        <v>14602187</v>
      </c>
      <c r="E25" s="126">
        <v>5997193.0099999998</v>
      </c>
      <c r="F25" s="126">
        <f>E25/B25*100</f>
        <v>129.96115504396221</v>
      </c>
      <c r="G25" s="126">
        <f>E25/D25*100</f>
        <v>41.070512314354005</v>
      </c>
    </row>
    <row r="26" spans="1:7" ht="12.75" customHeight="1" x14ac:dyDescent="0.2">
      <c r="A26" s="116"/>
      <c r="B26" s="82"/>
      <c r="C26" s="82"/>
      <c r="D26" s="82"/>
      <c r="E26" s="82"/>
      <c r="F26" s="117"/>
      <c r="G26" s="118"/>
    </row>
    <row r="27" spans="1:7" ht="12.75" customHeight="1" x14ac:dyDescent="0.2">
      <c r="A27" s="23"/>
      <c r="B27" s="72"/>
      <c r="C27" s="72"/>
      <c r="D27" s="72"/>
      <c r="E27" s="72"/>
      <c r="F27" s="79"/>
      <c r="G27" s="81"/>
    </row>
    <row r="28" spans="1:7" ht="12.75" customHeight="1" x14ac:dyDescent="0.2">
      <c r="A28" s="23"/>
      <c r="B28" s="72"/>
      <c r="C28" s="72"/>
      <c r="D28" s="72"/>
      <c r="E28" s="72"/>
      <c r="F28" s="79"/>
      <c r="G28" s="81"/>
    </row>
    <row r="29" spans="1:7" ht="12.75" customHeight="1" x14ac:dyDescent="0.2">
      <c r="A29" s="99" t="s">
        <v>185</v>
      </c>
      <c r="B29" s="110"/>
      <c r="C29" s="110"/>
      <c r="D29" s="110"/>
      <c r="E29" s="110"/>
      <c r="F29" s="110"/>
      <c r="G29" s="110"/>
    </row>
    <row r="30" spans="1:7" ht="12.75" customHeight="1" x14ac:dyDescent="0.2">
      <c r="A30" s="26" t="s">
        <v>169</v>
      </c>
      <c r="B30" s="72">
        <v>66999.7</v>
      </c>
      <c r="C30" s="72">
        <v>1414300</v>
      </c>
      <c r="D30" s="72">
        <v>1414300</v>
      </c>
      <c r="E30" s="72">
        <v>346397.71</v>
      </c>
      <c r="F30" s="72">
        <f t="shared" ref="F30:F39" si="2">E30/B30*100</f>
        <v>517.01382244995125</v>
      </c>
      <c r="G30" s="79">
        <v>24.49</v>
      </c>
    </row>
    <row r="31" spans="1:7" ht="12.75" customHeight="1" x14ac:dyDescent="0.2">
      <c r="A31" s="27" t="s">
        <v>170</v>
      </c>
      <c r="B31" s="77">
        <v>66999.7</v>
      </c>
      <c r="C31" s="77">
        <v>1414300</v>
      </c>
      <c r="D31" s="77">
        <v>1414300</v>
      </c>
      <c r="E31" s="77">
        <v>346397.71</v>
      </c>
      <c r="F31" s="77">
        <f t="shared" si="2"/>
        <v>517.01382244995125</v>
      </c>
      <c r="G31" s="81">
        <v>24.49</v>
      </c>
    </row>
    <row r="32" spans="1:7" ht="12.75" customHeight="1" x14ac:dyDescent="0.2">
      <c r="A32" s="26" t="s">
        <v>171</v>
      </c>
      <c r="B32" s="72">
        <v>376134.63</v>
      </c>
      <c r="C32" s="72">
        <v>1014690</v>
      </c>
      <c r="D32" s="72">
        <v>1014690</v>
      </c>
      <c r="E32" s="72">
        <v>580448.66</v>
      </c>
      <c r="F32" s="72">
        <f t="shared" si="2"/>
        <v>154.31938824670306</v>
      </c>
      <c r="G32" s="79">
        <v>57.2</v>
      </c>
    </row>
    <row r="33" spans="1:7" ht="12.75" customHeight="1" x14ac:dyDescent="0.2">
      <c r="A33" s="27" t="s">
        <v>172</v>
      </c>
      <c r="B33" s="77">
        <v>376134.63</v>
      </c>
      <c r="C33" s="77">
        <v>1014690</v>
      </c>
      <c r="D33" s="77">
        <v>1014690</v>
      </c>
      <c r="E33" s="77">
        <v>580448.66</v>
      </c>
      <c r="F33" s="77">
        <f t="shared" si="2"/>
        <v>154.31938824670306</v>
      </c>
      <c r="G33" s="81">
        <v>57.2</v>
      </c>
    </row>
    <row r="34" spans="1:7" ht="12.75" customHeight="1" x14ac:dyDescent="0.2">
      <c r="A34" s="26" t="s">
        <v>173</v>
      </c>
      <c r="B34" s="72">
        <v>3892251.71</v>
      </c>
      <c r="C34" s="72">
        <v>9432650</v>
      </c>
      <c r="D34" s="72">
        <v>9432650</v>
      </c>
      <c r="E34" s="72">
        <v>4652756.9400000004</v>
      </c>
      <c r="F34" s="72">
        <f t="shared" si="2"/>
        <v>119.53895294197201</v>
      </c>
      <c r="G34" s="79">
        <v>49.33</v>
      </c>
    </row>
    <row r="35" spans="1:7" ht="12.75" customHeight="1" x14ac:dyDescent="0.2">
      <c r="A35" s="27" t="s">
        <v>174</v>
      </c>
      <c r="B35" s="77">
        <v>3782251.71</v>
      </c>
      <c r="C35" s="77">
        <v>9312650</v>
      </c>
      <c r="D35" s="77">
        <v>9312650</v>
      </c>
      <c r="E35" s="77">
        <v>4372756.9400000004</v>
      </c>
      <c r="F35" s="77">
        <f t="shared" si="2"/>
        <v>115.61253124530944</v>
      </c>
      <c r="G35" s="81">
        <v>46.96</v>
      </c>
    </row>
    <row r="36" spans="1:7" ht="12.75" customHeight="1" x14ac:dyDescent="0.2">
      <c r="A36" s="27" t="s">
        <v>175</v>
      </c>
      <c r="B36" s="77">
        <v>110000</v>
      </c>
      <c r="C36" s="77">
        <v>120000</v>
      </c>
      <c r="D36" s="77">
        <v>120000</v>
      </c>
      <c r="E36" s="77">
        <v>280000</v>
      </c>
      <c r="F36" s="77">
        <f t="shared" si="2"/>
        <v>254.54545454545453</v>
      </c>
      <c r="G36" s="81">
        <v>233.33</v>
      </c>
    </row>
    <row r="37" spans="1:7" ht="12.75" customHeight="1" x14ac:dyDescent="0.2">
      <c r="A37" s="26" t="s">
        <v>176</v>
      </c>
      <c r="B37" s="72">
        <v>156551.1</v>
      </c>
      <c r="C37" s="72">
        <v>2670437</v>
      </c>
      <c r="D37" s="72">
        <v>2670437</v>
      </c>
      <c r="E37" s="72">
        <v>120662.54</v>
      </c>
      <c r="F37" s="72">
        <f t="shared" si="2"/>
        <v>77.075498032271881</v>
      </c>
      <c r="G37" s="79">
        <v>4.5199999999999996</v>
      </c>
    </row>
    <row r="38" spans="1:7" ht="12.75" customHeight="1" x14ac:dyDescent="0.2">
      <c r="A38" s="27" t="s">
        <v>177</v>
      </c>
      <c r="B38" s="77">
        <v>143547.21</v>
      </c>
      <c r="C38" s="77">
        <v>0</v>
      </c>
      <c r="D38" s="77">
        <v>0</v>
      </c>
      <c r="E38" s="77">
        <v>0</v>
      </c>
      <c r="F38" s="77">
        <f t="shared" si="2"/>
        <v>0</v>
      </c>
      <c r="G38" s="81" t="s">
        <v>23</v>
      </c>
    </row>
    <row r="39" spans="1:7" ht="12.75" customHeight="1" x14ac:dyDescent="0.2">
      <c r="A39" s="27" t="s">
        <v>178</v>
      </c>
      <c r="B39" s="77">
        <v>13003.89</v>
      </c>
      <c r="C39" s="77">
        <v>531970</v>
      </c>
      <c r="D39" s="77">
        <v>531970</v>
      </c>
      <c r="E39" s="77">
        <v>15997.13</v>
      </c>
      <c r="F39" s="77">
        <f t="shared" si="2"/>
        <v>123.01803537249239</v>
      </c>
      <c r="G39" s="81">
        <v>3.01</v>
      </c>
    </row>
    <row r="40" spans="1:7" ht="12.75" customHeight="1" x14ac:dyDescent="0.2">
      <c r="A40" s="27" t="s">
        <v>179</v>
      </c>
      <c r="B40" s="77">
        <v>0</v>
      </c>
      <c r="C40" s="77">
        <v>1914867</v>
      </c>
      <c r="D40" s="77">
        <v>1914867</v>
      </c>
      <c r="E40" s="77">
        <v>0</v>
      </c>
      <c r="F40" s="77" t="s">
        <v>23</v>
      </c>
      <c r="G40" s="81" t="s">
        <v>23</v>
      </c>
    </row>
    <row r="41" spans="1:7" ht="12.75" customHeight="1" x14ac:dyDescent="0.2">
      <c r="A41" s="27" t="s">
        <v>180</v>
      </c>
      <c r="B41" s="77">
        <v>0</v>
      </c>
      <c r="C41" s="77">
        <v>223600</v>
      </c>
      <c r="D41" s="77">
        <v>223600</v>
      </c>
      <c r="E41" s="77">
        <v>104665.41</v>
      </c>
      <c r="F41" s="77" t="s">
        <v>23</v>
      </c>
      <c r="G41" s="81">
        <v>46.81</v>
      </c>
    </row>
    <row r="42" spans="1:7" ht="12.75" customHeight="1" x14ac:dyDescent="0.2">
      <c r="A42" s="26" t="s">
        <v>181</v>
      </c>
      <c r="B42" s="72">
        <v>10430.07</v>
      </c>
      <c r="C42" s="72">
        <v>1000</v>
      </c>
      <c r="D42" s="72">
        <v>1000</v>
      </c>
      <c r="E42" s="72">
        <v>1500</v>
      </c>
      <c r="F42" s="72">
        <f>E42/B42*100</f>
        <v>14.381495042698658</v>
      </c>
      <c r="G42" s="79">
        <v>150</v>
      </c>
    </row>
    <row r="43" spans="1:7" ht="12.75" customHeight="1" x14ac:dyDescent="0.2">
      <c r="A43" s="27" t="s">
        <v>182</v>
      </c>
      <c r="B43" s="77">
        <v>10430.07</v>
      </c>
      <c r="C43" s="77">
        <v>1000</v>
      </c>
      <c r="D43" s="77">
        <v>1000</v>
      </c>
      <c r="E43" s="77">
        <v>1500</v>
      </c>
      <c r="F43" s="77">
        <f>E43/B43*100</f>
        <v>14.381495042698658</v>
      </c>
      <c r="G43" s="81">
        <v>150</v>
      </c>
    </row>
    <row r="44" spans="1:7" ht="12.75" customHeight="1" x14ac:dyDescent="0.2">
      <c r="A44" s="26" t="s">
        <v>183</v>
      </c>
      <c r="B44" s="72">
        <v>8152.68</v>
      </c>
      <c r="C44" s="72">
        <v>4600</v>
      </c>
      <c r="D44" s="72">
        <v>4600</v>
      </c>
      <c r="E44" s="72">
        <v>1352.39</v>
      </c>
      <c r="F44" s="72">
        <f>E44/B44*100</f>
        <v>16.588287532443317</v>
      </c>
      <c r="G44" s="79">
        <v>29.4</v>
      </c>
    </row>
    <row r="45" spans="1:7" ht="12.75" customHeight="1" x14ac:dyDescent="0.2">
      <c r="A45" s="27" t="s">
        <v>184</v>
      </c>
      <c r="B45" s="77">
        <v>8152.68</v>
      </c>
      <c r="C45" s="77">
        <v>4600</v>
      </c>
      <c r="D45" s="77">
        <v>4600</v>
      </c>
      <c r="E45" s="77">
        <v>1352.39</v>
      </c>
      <c r="F45" s="77">
        <f>E45/B45*100</f>
        <v>16.588287532443317</v>
      </c>
      <c r="G45" s="81">
        <v>29.4</v>
      </c>
    </row>
    <row r="46" spans="1:7" s="40" customFormat="1" ht="12.75" customHeight="1" x14ac:dyDescent="0.2">
      <c r="A46" s="26" t="s">
        <v>186</v>
      </c>
      <c r="B46" s="72">
        <f>B47</f>
        <v>0</v>
      </c>
      <c r="C46" s="72">
        <f>C47</f>
        <v>0</v>
      </c>
      <c r="D46" s="72">
        <f>D47</f>
        <v>0</v>
      </c>
      <c r="E46" s="72">
        <f>E47</f>
        <v>0</v>
      </c>
      <c r="F46" s="79" t="s">
        <v>23</v>
      </c>
      <c r="G46" s="79" t="s">
        <v>23</v>
      </c>
    </row>
    <row r="47" spans="1:7" s="40" customFormat="1" ht="12.75" customHeight="1" x14ac:dyDescent="0.2">
      <c r="A47" s="27" t="s">
        <v>187</v>
      </c>
      <c r="B47" s="77">
        <v>0</v>
      </c>
      <c r="C47" s="77">
        <v>0</v>
      </c>
      <c r="D47" s="77">
        <v>0</v>
      </c>
      <c r="E47" s="77">
        <v>0</v>
      </c>
      <c r="F47" s="81" t="s">
        <v>23</v>
      </c>
      <c r="G47" s="81" t="s">
        <v>23</v>
      </c>
    </row>
    <row r="48" spans="1:7" ht="12.75" customHeight="1" x14ac:dyDescent="0.2">
      <c r="A48" s="114"/>
      <c r="B48" s="123"/>
      <c r="C48" s="123"/>
      <c r="D48" s="123"/>
      <c r="E48" s="123"/>
      <c r="F48" s="124"/>
      <c r="G48" s="124"/>
    </row>
    <row r="49" spans="1:7" ht="12.75" customHeight="1" x14ac:dyDescent="0.2">
      <c r="A49" s="125" t="s">
        <v>166</v>
      </c>
      <c r="B49" s="126">
        <v>4510519.8899999997</v>
      </c>
      <c r="C49" s="126">
        <v>14537677</v>
      </c>
      <c r="D49" s="126">
        <v>14537677</v>
      </c>
      <c r="E49" s="126">
        <v>5703118.2400000002</v>
      </c>
      <c r="F49" s="126">
        <f>E49/B49*100</f>
        <v>126.44037448197577</v>
      </c>
      <c r="G49" s="127">
        <v>29.4</v>
      </c>
    </row>
    <row r="50" spans="1:7" x14ac:dyDescent="0.15">
      <c r="A50" s="71"/>
      <c r="B50" s="71"/>
      <c r="C50" s="71"/>
      <c r="D50" s="71"/>
      <c r="E50" s="71"/>
      <c r="F50" s="71"/>
      <c r="G50" s="71"/>
    </row>
    <row r="51" spans="1:7" x14ac:dyDescent="0.15">
      <c r="A51" s="71"/>
      <c r="B51" s="71"/>
      <c r="C51" s="71"/>
      <c r="D51" s="71"/>
      <c r="E51" s="71"/>
      <c r="F51" s="71"/>
      <c r="G51" s="71"/>
    </row>
    <row r="52" spans="1:7" x14ac:dyDescent="0.15">
      <c r="A52" s="71"/>
      <c r="B52" s="71"/>
      <c r="C52" s="71"/>
      <c r="D52" s="71"/>
      <c r="E52" s="71"/>
      <c r="F52" s="71"/>
      <c r="G52" s="71"/>
    </row>
    <row r="53" spans="1:7" x14ac:dyDescent="0.15">
      <c r="A53" s="71"/>
      <c r="B53" s="71"/>
      <c r="C53" s="71"/>
      <c r="D53" s="71"/>
      <c r="E53" s="71"/>
      <c r="F53" s="71"/>
      <c r="G53" s="71"/>
    </row>
    <row r="54" spans="1:7" x14ac:dyDescent="0.15">
      <c r="A54" s="71"/>
      <c r="B54" s="71"/>
      <c r="C54" s="71"/>
      <c r="D54" s="71"/>
      <c r="E54" s="71"/>
      <c r="F54" s="71"/>
      <c r="G54" s="71"/>
    </row>
    <row r="55" spans="1:7" x14ac:dyDescent="0.15">
      <c r="A55" s="71"/>
      <c r="B55" s="71"/>
      <c r="C55" s="71"/>
      <c r="D55" s="71"/>
      <c r="E55" s="71"/>
      <c r="F55" s="71"/>
      <c r="G55" s="71"/>
    </row>
    <row r="56" spans="1:7" x14ac:dyDescent="0.15">
      <c r="A56" s="71"/>
      <c r="B56" s="71"/>
      <c r="C56" s="71"/>
      <c r="D56" s="71"/>
      <c r="E56" s="71"/>
      <c r="F56" s="71"/>
      <c r="G56" s="71"/>
    </row>
    <row r="57" spans="1:7" x14ac:dyDescent="0.15">
      <c r="A57" s="71"/>
      <c r="B57" s="71"/>
      <c r="C57" s="71"/>
      <c r="D57" s="71"/>
      <c r="E57" s="71"/>
      <c r="F57" s="71"/>
      <c r="G57" s="71"/>
    </row>
  </sheetData>
  <mergeCells count="1">
    <mergeCell ref="A2:G2"/>
  </mergeCells>
  <pageMargins left="0.7" right="0.7" top="0.75" bottom="0.75" header="0.3" footer="0.3"/>
  <pageSetup scale="70" firstPageNumber="3" orientation="landscape" useFirstPageNumber="1" r:id="rId1"/>
  <headerFooter>
    <oddFooter>&amp;CStranica 6</oddFooter>
    <evenFooter>&amp;CStranica &amp;P</even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pageSetUpPr fitToPage="1"/>
  </sheetPr>
  <dimension ref="A1:G81"/>
  <sheetViews>
    <sheetView view="pageLayout" topLeftCell="A22" zoomScale="80" zoomScaleNormal="100" zoomScalePageLayoutView="80" workbookViewId="0">
      <selection activeCell="E35" sqref="E35"/>
    </sheetView>
  </sheetViews>
  <sheetFormatPr defaultRowHeight="11.25" x14ac:dyDescent="0.15"/>
  <cols>
    <col min="1" max="1" width="46" style="1" customWidth="1"/>
    <col min="2" max="2" width="25.7109375" style="1" customWidth="1"/>
    <col min="3" max="3" width="34" style="1" customWidth="1"/>
    <col min="4" max="4" width="33.140625" style="1" customWidth="1"/>
    <col min="5" max="5" width="22" style="1" customWidth="1"/>
    <col min="6" max="7" width="12.7109375" style="1" bestFit="1" customWidth="1"/>
    <col min="8" max="9" width="9.140625" style="1" customWidth="1"/>
    <col min="10" max="16384" width="9.140625" style="1"/>
  </cols>
  <sheetData>
    <row r="1" spans="1:7" ht="15.75" customHeight="1" x14ac:dyDescent="0.25">
      <c r="A1" s="167" t="s">
        <v>188</v>
      </c>
      <c r="B1" s="160"/>
      <c r="C1" s="160"/>
      <c r="D1" s="160"/>
      <c r="E1" s="160"/>
      <c r="F1" s="160"/>
      <c r="G1" s="160"/>
    </row>
    <row r="2" spans="1:7" ht="6.75" customHeight="1" x14ac:dyDescent="0.25">
      <c r="A2" s="148"/>
      <c r="B2" s="148"/>
      <c r="C2" s="148"/>
      <c r="D2" s="148"/>
      <c r="E2" s="148"/>
      <c r="F2" s="148"/>
      <c r="G2" s="148"/>
    </row>
    <row r="3" spans="1:7" ht="25.5" customHeight="1" x14ac:dyDescent="0.15">
      <c r="A3" s="11" t="s">
        <v>38</v>
      </c>
      <c r="B3" s="11" t="s">
        <v>8</v>
      </c>
      <c r="C3" s="12" t="s">
        <v>9</v>
      </c>
      <c r="D3" s="12" t="s">
        <v>10</v>
      </c>
      <c r="E3" s="12" t="s">
        <v>11</v>
      </c>
      <c r="F3" s="12" t="s">
        <v>12</v>
      </c>
      <c r="G3" s="12" t="s">
        <v>12</v>
      </c>
    </row>
    <row r="4" spans="1:7" ht="12.75" customHeight="1" thickBot="1" x14ac:dyDescent="0.25">
      <c r="A4" s="9">
        <v>1</v>
      </c>
      <c r="B4" s="9">
        <v>2</v>
      </c>
      <c r="C4" s="9">
        <v>3</v>
      </c>
      <c r="D4" s="9">
        <v>4</v>
      </c>
      <c r="E4" s="9">
        <v>5</v>
      </c>
      <c r="F4" s="10" t="s">
        <v>13</v>
      </c>
      <c r="G4" s="10" t="s">
        <v>14</v>
      </c>
    </row>
    <row r="5" spans="1:7" ht="13.5" customHeight="1" thickTop="1" x14ac:dyDescent="0.2">
      <c r="A5" s="13" t="s">
        <v>189</v>
      </c>
      <c r="B5" s="13"/>
      <c r="C5" s="13"/>
      <c r="D5" s="13"/>
      <c r="E5" s="13"/>
      <c r="F5" s="13"/>
      <c r="G5" s="13"/>
    </row>
    <row r="6" spans="1:7" ht="12.75" customHeight="1" x14ac:dyDescent="0.2">
      <c r="A6" s="99" t="s">
        <v>190</v>
      </c>
      <c r="B6" s="110">
        <f>SUM(B7:B11)</f>
        <v>0</v>
      </c>
      <c r="C6" s="110">
        <f>SUM(C7:C11)</f>
        <v>0</v>
      </c>
      <c r="D6" s="110">
        <f>SUM(D7:D11)</f>
        <v>0</v>
      </c>
      <c r="E6" s="110">
        <f>SUM(E7:E11)</f>
        <v>0</v>
      </c>
      <c r="F6" s="110" t="str">
        <f t="shared" ref="F6:F16" si="0">IFERROR(E6/B6*100,"-")</f>
        <v>-</v>
      </c>
      <c r="G6" s="110" t="str">
        <f t="shared" ref="G6:G16" si="1">IFERROR(E6/D6*100,"-")</f>
        <v>-</v>
      </c>
    </row>
    <row r="7" spans="1:7" ht="12.75" customHeight="1" x14ac:dyDescent="0.2">
      <c r="A7" s="15" t="s">
        <v>191</v>
      </c>
      <c r="B7" s="16">
        <v>0</v>
      </c>
      <c r="C7" s="16">
        <v>0</v>
      </c>
      <c r="D7" s="16">
        <v>0</v>
      </c>
      <c r="E7" s="16">
        <v>0</v>
      </c>
      <c r="F7" s="17" t="str">
        <f t="shared" si="0"/>
        <v>-</v>
      </c>
      <c r="G7" s="17" t="str">
        <f t="shared" si="1"/>
        <v>-</v>
      </c>
    </row>
    <row r="8" spans="1:7" ht="12.75" customHeight="1" x14ac:dyDescent="0.2">
      <c r="A8" s="15" t="s">
        <v>192</v>
      </c>
      <c r="B8" s="16">
        <v>0</v>
      </c>
      <c r="C8" s="16">
        <v>0</v>
      </c>
      <c r="D8" s="16">
        <v>0</v>
      </c>
      <c r="E8" s="16">
        <v>0</v>
      </c>
      <c r="F8" s="17" t="str">
        <f t="shared" si="0"/>
        <v>-</v>
      </c>
      <c r="G8" s="17" t="str">
        <f t="shared" si="1"/>
        <v>-</v>
      </c>
    </row>
    <row r="9" spans="1:7" ht="12.75" customHeight="1" x14ac:dyDescent="0.2">
      <c r="A9" s="15" t="s">
        <v>193</v>
      </c>
      <c r="B9" s="16">
        <v>0</v>
      </c>
      <c r="C9" s="16">
        <v>0</v>
      </c>
      <c r="D9" s="16">
        <v>0</v>
      </c>
      <c r="E9" s="16">
        <v>0</v>
      </c>
      <c r="F9" s="17" t="str">
        <f t="shared" si="0"/>
        <v>-</v>
      </c>
      <c r="G9" s="17" t="str">
        <f t="shared" si="1"/>
        <v>-</v>
      </c>
    </row>
    <row r="10" spans="1:7" ht="12.75" customHeight="1" x14ac:dyDescent="0.2">
      <c r="A10" s="15" t="s">
        <v>194</v>
      </c>
      <c r="B10" s="16">
        <v>0</v>
      </c>
      <c r="C10" s="16">
        <v>0</v>
      </c>
      <c r="D10" s="16">
        <v>0</v>
      </c>
      <c r="E10" s="16">
        <v>0</v>
      </c>
      <c r="F10" s="17" t="str">
        <f t="shared" si="0"/>
        <v>-</v>
      </c>
      <c r="G10" s="17" t="str">
        <f t="shared" si="1"/>
        <v>-</v>
      </c>
    </row>
    <row r="11" spans="1:7" ht="12.75" customHeight="1" x14ac:dyDescent="0.2">
      <c r="A11" s="15" t="s">
        <v>195</v>
      </c>
      <c r="B11" s="16">
        <v>0</v>
      </c>
      <c r="C11" s="16">
        <v>0</v>
      </c>
      <c r="D11" s="16">
        <v>0</v>
      </c>
      <c r="E11" s="16">
        <v>0</v>
      </c>
      <c r="F11" s="17" t="str">
        <f t="shared" si="0"/>
        <v>-</v>
      </c>
      <c r="G11" s="17" t="str">
        <f t="shared" si="1"/>
        <v>-</v>
      </c>
    </row>
    <row r="12" spans="1:7" ht="12.75" customHeight="1" x14ac:dyDescent="0.2">
      <c r="A12" s="99" t="s">
        <v>196</v>
      </c>
      <c r="B12" s="110">
        <f>SUM(B13:B16)</f>
        <v>0</v>
      </c>
      <c r="C12" s="110">
        <f>SUM(C13:C16)</f>
        <v>0</v>
      </c>
      <c r="D12" s="110">
        <f>SUM(D13:D16)</f>
        <v>0</v>
      </c>
      <c r="E12" s="110">
        <f>SUM(E13:E16)</f>
        <v>0</v>
      </c>
      <c r="F12" s="110" t="str">
        <f t="shared" si="0"/>
        <v>-</v>
      </c>
      <c r="G12" s="110" t="str">
        <f t="shared" si="1"/>
        <v>-</v>
      </c>
    </row>
    <row r="13" spans="1:7" ht="12.75" customHeight="1" x14ac:dyDescent="0.2">
      <c r="A13" s="15" t="s">
        <v>197</v>
      </c>
      <c r="B13" s="16">
        <v>0</v>
      </c>
      <c r="C13" s="16">
        <v>0</v>
      </c>
      <c r="D13" s="16">
        <v>0</v>
      </c>
      <c r="E13" s="16">
        <v>0</v>
      </c>
      <c r="F13" s="17" t="str">
        <f t="shared" si="0"/>
        <v>-</v>
      </c>
      <c r="G13" s="17" t="str">
        <f t="shared" si="1"/>
        <v>-</v>
      </c>
    </row>
    <row r="14" spans="1:7" ht="12.75" customHeight="1" x14ac:dyDescent="0.2">
      <c r="A14" s="15" t="s">
        <v>198</v>
      </c>
      <c r="B14" s="16">
        <v>0</v>
      </c>
      <c r="C14" s="16">
        <v>0</v>
      </c>
      <c r="D14" s="16">
        <v>0</v>
      </c>
      <c r="E14" s="16">
        <v>0</v>
      </c>
      <c r="F14" s="17" t="str">
        <f t="shared" si="0"/>
        <v>-</v>
      </c>
      <c r="G14" s="17" t="str">
        <f t="shared" si="1"/>
        <v>-</v>
      </c>
    </row>
    <row r="15" spans="1:7" ht="12.75" customHeight="1" x14ac:dyDescent="0.2">
      <c r="A15" s="15" t="s">
        <v>199</v>
      </c>
      <c r="B15" s="16">
        <v>0</v>
      </c>
      <c r="C15" s="16">
        <v>0</v>
      </c>
      <c r="D15" s="16">
        <v>0</v>
      </c>
      <c r="E15" s="16">
        <v>0</v>
      </c>
      <c r="F15" s="17" t="str">
        <f t="shared" si="0"/>
        <v>-</v>
      </c>
      <c r="G15" s="17" t="str">
        <f t="shared" si="1"/>
        <v>-</v>
      </c>
    </row>
    <row r="16" spans="1:7" ht="34.5" customHeight="1" x14ac:dyDescent="0.2">
      <c r="A16" s="15" t="s">
        <v>200</v>
      </c>
      <c r="B16" s="16">
        <v>0</v>
      </c>
      <c r="C16" s="16">
        <v>0</v>
      </c>
      <c r="D16" s="16">
        <v>0</v>
      </c>
      <c r="E16" s="16">
        <v>0</v>
      </c>
      <c r="F16" s="17" t="str">
        <f t="shared" si="0"/>
        <v>-</v>
      </c>
      <c r="G16" s="17" t="str">
        <f t="shared" si="1"/>
        <v>-</v>
      </c>
    </row>
    <row r="17" spans="1:7" ht="12.75" customHeight="1" x14ac:dyDescent="0.2">
      <c r="A17" s="99" t="s">
        <v>201</v>
      </c>
      <c r="B17" s="110">
        <v>4510519.8899999997</v>
      </c>
      <c r="C17" s="110">
        <v>14537677</v>
      </c>
      <c r="D17" s="110">
        <v>14537677</v>
      </c>
      <c r="E17" s="110">
        <v>5703118.2400000002</v>
      </c>
      <c r="F17" s="110">
        <f>E17/B17*100</f>
        <v>126.44037448197577</v>
      </c>
      <c r="G17" s="110">
        <f>E17/D17*100</f>
        <v>39.229914380406171</v>
      </c>
    </row>
    <row r="18" spans="1:7" ht="12.75" customHeight="1" x14ac:dyDescent="0.2">
      <c r="A18" s="15" t="s">
        <v>202</v>
      </c>
      <c r="B18" s="16">
        <v>0</v>
      </c>
      <c r="C18" s="16">
        <v>0</v>
      </c>
      <c r="D18" s="16">
        <v>0</v>
      </c>
      <c r="E18" s="16">
        <v>0</v>
      </c>
      <c r="F18" s="17" t="str">
        <f>IFERROR(E18/B18*100,"-")</f>
        <v>-</v>
      </c>
      <c r="G18" s="17" t="str">
        <f>IFERROR(E18/D18*100,"-")</f>
        <v>-</v>
      </c>
    </row>
    <row r="19" spans="1:7" ht="12.75" customHeight="1" x14ac:dyDescent="0.2">
      <c r="A19" s="15" t="s">
        <v>203</v>
      </c>
      <c r="B19" s="16">
        <v>4146224.31</v>
      </c>
      <c r="C19" s="16">
        <v>13603317</v>
      </c>
      <c r="D19" s="16">
        <v>13603317</v>
      </c>
      <c r="E19" s="16">
        <v>5427987.6600000001</v>
      </c>
      <c r="F19" s="17">
        <f>E19/B19*100</f>
        <v>130.91398955209928</v>
      </c>
      <c r="G19" s="17">
        <f>E19/D19*100</f>
        <v>39.901942004292039</v>
      </c>
    </row>
    <row r="20" spans="1:7" ht="12.75" customHeight="1" x14ac:dyDescent="0.2">
      <c r="A20" s="15" t="s">
        <v>204</v>
      </c>
      <c r="B20" s="16">
        <v>0</v>
      </c>
      <c r="C20" s="16">
        <v>0</v>
      </c>
      <c r="D20" s="16">
        <v>0</v>
      </c>
      <c r="E20" s="16">
        <v>0</v>
      </c>
      <c r="F20" s="17" t="s">
        <v>23</v>
      </c>
      <c r="G20" s="17" t="s">
        <v>23</v>
      </c>
    </row>
    <row r="21" spans="1:7" ht="12.75" customHeight="1" x14ac:dyDescent="0.2">
      <c r="A21" s="15" t="s">
        <v>205</v>
      </c>
      <c r="B21" s="16">
        <v>0</v>
      </c>
      <c r="C21" s="16">
        <v>0</v>
      </c>
      <c r="D21" s="16">
        <v>0</v>
      </c>
      <c r="E21" s="16">
        <v>0</v>
      </c>
      <c r="F21" s="17" t="str">
        <f>IFERROR(E21/B21*100,"-")</f>
        <v>-</v>
      </c>
      <c r="G21" s="17" t="str">
        <f>IFERROR(E21/D21*100,"-")</f>
        <v>-</v>
      </c>
    </row>
    <row r="22" spans="1:7" ht="12.75" customHeight="1" x14ac:dyDescent="0.2">
      <c r="A22" s="15" t="s">
        <v>206</v>
      </c>
      <c r="B22" s="16">
        <v>0</v>
      </c>
      <c r="C22" s="16">
        <v>0</v>
      </c>
      <c r="D22" s="16">
        <v>0</v>
      </c>
      <c r="E22" s="16">
        <v>0</v>
      </c>
      <c r="F22" s="17" t="str">
        <f>IFERROR(E22/B22*100,"-")</f>
        <v>-</v>
      </c>
      <c r="G22" s="17" t="str">
        <f>IFERROR(E22/D22*100,"-")</f>
        <v>-</v>
      </c>
    </row>
    <row r="23" spans="1:7" ht="18" customHeight="1" x14ac:dyDescent="0.2">
      <c r="A23" s="15" t="s">
        <v>207</v>
      </c>
      <c r="B23" s="16">
        <v>364295.58</v>
      </c>
      <c r="C23" s="16">
        <v>934360</v>
      </c>
      <c r="D23" s="16">
        <v>934360</v>
      </c>
      <c r="E23" s="16">
        <v>275130.58</v>
      </c>
      <c r="F23" s="19">
        <f>E23/B23*100</f>
        <v>75.523996201106797</v>
      </c>
      <c r="G23" s="19">
        <f>E23/D23*100</f>
        <v>29.445885954022007</v>
      </c>
    </row>
    <row r="24" spans="1:7" ht="12.75" customHeight="1" x14ac:dyDescent="0.2">
      <c r="A24" s="99" t="s">
        <v>208</v>
      </c>
      <c r="B24" s="110">
        <f>SUM(B25:B31)</f>
        <v>0</v>
      </c>
      <c r="C24" s="110">
        <v>0</v>
      </c>
      <c r="D24" s="110">
        <f>SUM(D25:D31)</f>
        <v>0</v>
      </c>
      <c r="E24" s="110">
        <f>SUM(E25:E31)</f>
        <v>0</v>
      </c>
      <c r="F24" s="110" t="str">
        <f t="shared" ref="F24:F36" si="2">IFERROR(E24/B24*100,"-")</f>
        <v>-</v>
      </c>
      <c r="G24" s="110" t="str">
        <f t="shared" ref="G24:G36" si="3">IFERROR(E24/D24*100,"-")</f>
        <v>-</v>
      </c>
    </row>
    <row r="25" spans="1:7" ht="12.75" customHeight="1" x14ac:dyDescent="0.2">
      <c r="A25" s="15" t="s">
        <v>209</v>
      </c>
      <c r="B25" s="18">
        <v>0</v>
      </c>
      <c r="C25" s="16">
        <v>0</v>
      </c>
      <c r="D25" s="16">
        <v>0</v>
      </c>
      <c r="E25" s="16">
        <v>0</v>
      </c>
      <c r="F25" s="17" t="str">
        <f t="shared" si="2"/>
        <v>-</v>
      </c>
      <c r="G25" s="17" t="str">
        <f t="shared" si="3"/>
        <v>-</v>
      </c>
    </row>
    <row r="26" spans="1:7" ht="12.75" customHeight="1" x14ac:dyDescent="0.2">
      <c r="A26" s="15" t="s">
        <v>210</v>
      </c>
      <c r="B26" s="16">
        <v>0</v>
      </c>
      <c r="C26" s="16">
        <v>0</v>
      </c>
      <c r="D26" s="16">
        <v>0</v>
      </c>
      <c r="E26" s="16">
        <v>0</v>
      </c>
      <c r="F26" s="17" t="str">
        <f t="shared" si="2"/>
        <v>-</v>
      </c>
      <c r="G26" s="17" t="str">
        <f t="shared" si="3"/>
        <v>-</v>
      </c>
    </row>
    <row r="27" spans="1:7" ht="12.75" customHeight="1" x14ac:dyDescent="0.2">
      <c r="A27" s="15" t="s">
        <v>211</v>
      </c>
      <c r="B27" s="16">
        <v>0</v>
      </c>
      <c r="C27" s="16">
        <v>0</v>
      </c>
      <c r="D27" s="16">
        <v>0</v>
      </c>
      <c r="E27" s="16">
        <v>0</v>
      </c>
      <c r="F27" s="17" t="str">
        <f t="shared" si="2"/>
        <v>-</v>
      </c>
      <c r="G27" s="17" t="str">
        <f t="shared" si="3"/>
        <v>-</v>
      </c>
    </row>
    <row r="28" spans="1:7" ht="12.75" customHeight="1" x14ac:dyDescent="0.2">
      <c r="A28" s="15" t="s">
        <v>212</v>
      </c>
      <c r="B28" s="16">
        <v>0</v>
      </c>
      <c r="C28" s="16">
        <v>0</v>
      </c>
      <c r="D28" s="16">
        <v>0</v>
      </c>
      <c r="E28" s="16">
        <v>0</v>
      </c>
      <c r="F28" s="17" t="str">
        <f t="shared" si="2"/>
        <v>-</v>
      </c>
      <c r="G28" s="17" t="str">
        <f t="shared" si="3"/>
        <v>-</v>
      </c>
    </row>
    <row r="29" spans="1:7" ht="12.75" customHeight="1" x14ac:dyDescent="0.2">
      <c r="A29" s="15" t="s">
        <v>213</v>
      </c>
      <c r="B29" s="18">
        <v>0</v>
      </c>
      <c r="C29" s="16">
        <v>0</v>
      </c>
      <c r="D29" s="16">
        <v>0</v>
      </c>
      <c r="E29" s="16">
        <v>0</v>
      </c>
      <c r="F29" s="17" t="str">
        <f t="shared" si="2"/>
        <v>-</v>
      </c>
      <c r="G29" s="17" t="str">
        <f t="shared" si="3"/>
        <v>-</v>
      </c>
    </row>
    <row r="30" spans="1:7" ht="12.75" customHeight="1" x14ac:dyDescent="0.2">
      <c r="A30" s="15" t="s">
        <v>214</v>
      </c>
      <c r="B30" s="16">
        <v>0</v>
      </c>
      <c r="C30" s="16">
        <v>0</v>
      </c>
      <c r="D30" s="16">
        <v>0</v>
      </c>
      <c r="E30" s="16">
        <v>0</v>
      </c>
      <c r="F30" s="17" t="str">
        <f t="shared" si="2"/>
        <v>-</v>
      </c>
      <c r="G30" s="17" t="str">
        <f t="shared" si="3"/>
        <v>-</v>
      </c>
    </row>
    <row r="31" spans="1:7" ht="12.75" customHeight="1" x14ac:dyDescent="0.2">
      <c r="A31" s="15" t="s">
        <v>215</v>
      </c>
      <c r="B31" s="16">
        <v>0</v>
      </c>
      <c r="C31" s="16">
        <v>0</v>
      </c>
      <c r="D31" s="16">
        <v>0</v>
      </c>
      <c r="E31" s="16">
        <v>0</v>
      </c>
      <c r="F31" s="17" t="str">
        <f t="shared" si="2"/>
        <v>-</v>
      </c>
      <c r="G31" s="17" t="str">
        <f t="shared" si="3"/>
        <v>-</v>
      </c>
    </row>
    <row r="32" spans="1:7" ht="12.75" customHeight="1" x14ac:dyDescent="0.2">
      <c r="A32" s="99" t="s">
        <v>216</v>
      </c>
      <c r="B32" s="110">
        <f>SUM(B33:B36)</f>
        <v>0</v>
      </c>
      <c r="C32" s="110">
        <f>SUM(C33:C36)</f>
        <v>0</v>
      </c>
      <c r="D32" s="110">
        <f>SUM(D33:D36)</f>
        <v>0</v>
      </c>
      <c r="E32" s="110">
        <f>SUM(E33:E36)</f>
        <v>0</v>
      </c>
      <c r="F32" s="110" t="str">
        <f t="shared" si="2"/>
        <v>-</v>
      </c>
      <c r="G32" s="110" t="str">
        <f t="shared" si="3"/>
        <v>-</v>
      </c>
    </row>
    <row r="33" spans="1:7" ht="12.75" customHeight="1" x14ac:dyDescent="0.2">
      <c r="A33" s="15" t="s">
        <v>217</v>
      </c>
      <c r="B33" s="16">
        <v>0</v>
      </c>
      <c r="C33" s="16">
        <v>0</v>
      </c>
      <c r="D33" s="16">
        <v>0</v>
      </c>
      <c r="E33" s="16">
        <v>0</v>
      </c>
      <c r="F33" s="17" t="str">
        <f t="shared" si="2"/>
        <v>-</v>
      </c>
      <c r="G33" s="17" t="str">
        <f t="shared" si="3"/>
        <v>-</v>
      </c>
    </row>
    <row r="34" spans="1:7" ht="12.75" customHeight="1" x14ac:dyDescent="0.2">
      <c r="A34" s="15" t="s">
        <v>218</v>
      </c>
      <c r="B34" s="16">
        <v>0</v>
      </c>
      <c r="C34" s="16">
        <v>0</v>
      </c>
      <c r="D34" s="16">
        <v>0</v>
      </c>
      <c r="E34" s="16">
        <v>0</v>
      </c>
      <c r="F34" s="17" t="str">
        <f t="shared" si="2"/>
        <v>-</v>
      </c>
      <c r="G34" s="17" t="str">
        <f t="shared" si="3"/>
        <v>-</v>
      </c>
    </row>
    <row r="35" spans="1:7" ht="25.5" customHeight="1" x14ac:dyDescent="0.2">
      <c r="A35" s="15" t="s">
        <v>219</v>
      </c>
      <c r="B35" s="16">
        <v>0</v>
      </c>
      <c r="C35" s="16">
        <v>0</v>
      </c>
      <c r="D35" s="16">
        <v>0</v>
      </c>
      <c r="E35" s="16">
        <v>0</v>
      </c>
      <c r="F35" s="17" t="str">
        <f t="shared" si="2"/>
        <v>-</v>
      </c>
      <c r="G35" s="17" t="str">
        <f t="shared" si="3"/>
        <v>-</v>
      </c>
    </row>
    <row r="36" spans="1:7" ht="25.5" customHeight="1" x14ac:dyDescent="0.2">
      <c r="A36" s="15" t="s">
        <v>220</v>
      </c>
      <c r="B36" s="16">
        <v>0</v>
      </c>
      <c r="C36" s="16">
        <v>0</v>
      </c>
      <c r="D36" s="16">
        <v>0</v>
      </c>
      <c r="E36" s="16">
        <v>0</v>
      </c>
      <c r="F36" s="17" t="str">
        <f t="shared" si="2"/>
        <v>-</v>
      </c>
      <c r="G36" s="17" t="str">
        <f t="shared" si="3"/>
        <v>-</v>
      </c>
    </row>
    <row r="37" spans="1:7" ht="12.75" customHeight="1" x14ac:dyDescent="0.2">
      <c r="A37" s="128"/>
      <c r="B37" s="128"/>
      <c r="C37" s="128"/>
      <c r="D37" s="128"/>
      <c r="E37" s="128"/>
      <c r="F37" s="128"/>
      <c r="G37" s="128"/>
    </row>
    <row r="38" spans="1:7" ht="12.75" customHeight="1" x14ac:dyDescent="0.2">
      <c r="A38" s="125" t="s">
        <v>166</v>
      </c>
      <c r="B38" s="126">
        <v>4510519.8899999997</v>
      </c>
      <c r="C38" s="126">
        <v>14537677</v>
      </c>
      <c r="D38" s="126">
        <v>14537677</v>
      </c>
      <c r="E38" s="126">
        <v>5703118.2400000002</v>
      </c>
      <c r="F38" s="126">
        <f>E38/B38*100</f>
        <v>126.44037448197577</v>
      </c>
      <c r="G38" s="126">
        <f>E38/D38*100</f>
        <v>39.229914380406171</v>
      </c>
    </row>
    <row r="39" spans="1:7" x14ac:dyDescent="0.15">
      <c r="A39" s="71"/>
      <c r="B39" s="71"/>
      <c r="C39" s="71"/>
      <c r="D39" s="71"/>
      <c r="E39" s="71"/>
      <c r="F39" s="71"/>
      <c r="G39" s="71"/>
    </row>
    <row r="40" spans="1:7" x14ac:dyDescent="0.15">
      <c r="A40" s="71"/>
      <c r="B40" s="71"/>
      <c r="C40" s="71"/>
      <c r="D40" s="71"/>
      <c r="E40" s="71"/>
      <c r="F40" s="71"/>
      <c r="G40" s="71"/>
    </row>
    <row r="41" spans="1:7" x14ac:dyDescent="0.15">
      <c r="A41" s="71"/>
      <c r="B41" s="71"/>
      <c r="C41" s="71"/>
      <c r="D41" s="71"/>
      <c r="E41" s="71"/>
      <c r="F41" s="71"/>
      <c r="G41" s="71"/>
    </row>
    <row r="42" spans="1:7" x14ac:dyDescent="0.15">
      <c r="A42" s="71"/>
      <c r="B42" s="71"/>
      <c r="C42" s="71"/>
      <c r="D42" s="71"/>
      <c r="E42" s="71"/>
      <c r="F42" s="71"/>
      <c r="G42" s="71"/>
    </row>
    <row r="43" spans="1:7" x14ac:dyDescent="0.15">
      <c r="A43" s="71"/>
      <c r="B43" s="71"/>
      <c r="C43" s="71"/>
      <c r="D43" s="71"/>
      <c r="E43" s="71"/>
      <c r="F43" s="71"/>
      <c r="G43" s="71"/>
    </row>
    <row r="44" spans="1:7" x14ac:dyDescent="0.15">
      <c r="A44" s="71"/>
      <c r="B44" s="71"/>
      <c r="C44" s="71"/>
      <c r="D44" s="71"/>
      <c r="E44" s="71"/>
      <c r="F44" s="71"/>
      <c r="G44" s="71"/>
    </row>
    <row r="45" spans="1:7" x14ac:dyDescent="0.15">
      <c r="A45" s="71"/>
      <c r="B45" s="71"/>
      <c r="C45" s="71"/>
      <c r="D45" s="71"/>
      <c r="E45" s="71"/>
      <c r="F45" s="71"/>
      <c r="G45" s="71"/>
    </row>
    <row r="46" spans="1:7" x14ac:dyDescent="0.15">
      <c r="A46" s="71"/>
      <c r="B46" s="71"/>
      <c r="C46" s="71"/>
      <c r="D46" s="71"/>
      <c r="E46" s="71"/>
      <c r="F46" s="71"/>
      <c r="G46" s="71"/>
    </row>
    <row r="47" spans="1:7" x14ac:dyDescent="0.15">
      <c r="A47" s="71"/>
      <c r="B47" s="71"/>
      <c r="C47" s="71"/>
      <c r="D47" s="71"/>
      <c r="E47" s="71"/>
      <c r="F47" s="71"/>
      <c r="G47" s="71"/>
    </row>
    <row r="48" spans="1:7" x14ac:dyDescent="0.15">
      <c r="A48" s="71"/>
      <c r="B48" s="71"/>
      <c r="C48" s="71"/>
      <c r="D48" s="71"/>
      <c r="E48" s="71"/>
      <c r="F48" s="71"/>
      <c r="G48" s="71"/>
    </row>
    <row r="49" spans="1:7" x14ac:dyDescent="0.15">
      <c r="A49" s="71"/>
      <c r="B49" s="71"/>
      <c r="C49" s="71"/>
      <c r="D49" s="71"/>
      <c r="E49" s="71"/>
      <c r="F49" s="71"/>
      <c r="G49" s="71"/>
    </row>
    <row r="50" spans="1:7" x14ac:dyDescent="0.15">
      <c r="A50" s="71"/>
      <c r="B50" s="71"/>
      <c r="C50" s="71"/>
      <c r="D50" s="71"/>
      <c r="E50" s="71"/>
      <c r="F50" s="71"/>
      <c r="G50" s="71"/>
    </row>
    <row r="51" spans="1:7" x14ac:dyDescent="0.15">
      <c r="A51" s="71"/>
      <c r="B51" s="71"/>
      <c r="C51" s="71"/>
      <c r="D51" s="71"/>
      <c r="E51" s="71"/>
      <c r="F51" s="71"/>
      <c r="G51" s="71"/>
    </row>
    <row r="52" spans="1:7" x14ac:dyDescent="0.15">
      <c r="A52" s="71"/>
      <c r="B52" s="71"/>
      <c r="C52" s="71"/>
      <c r="D52" s="71"/>
      <c r="E52" s="71"/>
      <c r="F52" s="71"/>
      <c r="G52" s="71"/>
    </row>
    <row r="53" spans="1:7" x14ac:dyDescent="0.15">
      <c r="A53" s="71"/>
      <c r="B53" s="71"/>
      <c r="C53" s="71"/>
      <c r="D53" s="71"/>
      <c r="E53" s="71"/>
      <c r="F53" s="71"/>
      <c r="G53" s="71"/>
    </row>
    <row r="54" spans="1:7" x14ac:dyDescent="0.15">
      <c r="A54" s="71"/>
      <c r="B54" s="71"/>
      <c r="C54" s="71"/>
      <c r="D54" s="71"/>
      <c r="E54" s="71"/>
      <c r="F54" s="71"/>
      <c r="G54" s="71"/>
    </row>
    <row r="55" spans="1:7" x14ac:dyDescent="0.15">
      <c r="A55" s="71"/>
      <c r="B55" s="71"/>
      <c r="C55" s="71"/>
      <c r="D55" s="71"/>
      <c r="E55" s="71"/>
      <c r="F55" s="71"/>
      <c r="G55" s="71"/>
    </row>
    <row r="56" spans="1:7" x14ac:dyDescent="0.15">
      <c r="A56" s="71"/>
      <c r="B56" s="71"/>
      <c r="C56" s="71"/>
      <c r="D56" s="71"/>
      <c r="E56" s="71"/>
      <c r="F56" s="71"/>
      <c r="G56" s="71"/>
    </row>
    <row r="57" spans="1:7" x14ac:dyDescent="0.15">
      <c r="A57" s="71"/>
      <c r="B57" s="71"/>
      <c r="C57" s="71"/>
      <c r="D57" s="71"/>
      <c r="E57" s="71"/>
      <c r="F57" s="71"/>
      <c r="G57" s="71"/>
    </row>
    <row r="58" spans="1:7" x14ac:dyDescent="0.15">
      <c r="A58" s="71"/>
      <c r="B58" s="71"/>
      <c r="C58" s="71"/>
      <c r="D58" s="71"/>
      <c r="E58" s="71"/>
      <c r="F58" s="71"/>
      <c r="G58" s="71"/>
    </row>
    <row r="59" spans="1:7" x14ac:dyDescent="0.15">
      <c r="A59" s="71"/>
      <c r="B59" s="71"/>
      <c r="C59" s="71"/>
      <c r="D59" s="71"/>
      <c r="E59" s="71"/>
      <c r="F59" s="71"/>
      <c r="G59" s="71"/>
    </row>
    <row r="60" spans="1:7" x14ac:dyDescent="0.15">
      <c r="A60" s="71"/>
      <c r="B60" s="71"/>
      <c r="C60" s="71"/>
      <c r="D60" s="71"/>
      <c r="E60" s="71"/>
      <c r="F60" s="71"/>
      <c r="G60" s="71"/>
    </row>
    <row r="61" spans="1:7" x14ac:dyDescent="0.15">
      <c r="A61" s="71"/>
      <c r="B61" s="71"/>
      <c r="C61" s="71"/>
      <c r="D61" s="71"/>
      <c r="E61" s="71"/>
      <c r="F61" s="71"/>
      <c r="G61" s="71"/>
    </row>
    <row r="62" spans="1:7" x14ac:dyDescent="0.15">
      <c r="A62" s="71"/>
      <c r="B62" s="71"/>
      <c r="C62" s="71"/>
      <c r="D62" s="71"/>
      <c r="E62" s="71"/>
      <c r="F62" s="71"/>
      <c r="G62" s="71"/>
    </row>
    <row r="63" spans="1:7" x14ac:dyDescent="0.15">
      <c r="A63" s="71"/>
      <c r="B63" s="71"/>
      <c r="C63" s="71"/>
      <c r="D63" s="71"/>
      <c r="E63" s="71"/>
      <c r="F63" s="71"/>
      <c r="G63" s="71"/>
    </row>
    <row r="64" spans="1:7" x14ac:dyDescent="0.15">
      <c r="A64" s="71"/>
      <c r="B64" s="71"/>
      <c r="C64" s="71"/>
      <c r="D64" s="71"/>
      <c r="E64" s="71"/>
      <c r="F64" s="71"/>
      <c r="G64" s="71"/>
    </row>
    <row r="65" spans="1:7" x14ac:dyDescent="0.15">
      <c r="A65" s="71"/>
      <c r="B65" s="71"/>
      <c r="C65" s="71"/>
      <c r="D65" s="71"/>
      <c r="E65" s="71"/>
      <c r="F65" s="71"/>
      <c r="G65" s="71"/>
    </row>
    <row r="66" spans="1:7" x14ac:dyDescent="0.15">
      <c r="A66" s="71"/>
      <c r="B66" s="71"/>
      <c r="C66" s="71"/>
      <c r="D66" s="71"/>
      <c r="E66" s="71"/>
      <c r="F66" s="71"/>
      <c r="G66" s="71"/>
    </row>
    <row r="67" spans="1:7" x14ac:dyDescent="0.15">
      <c r="A67" s="71"/>
      <c r="B67" s="71"/>
      <c r="C67" s="71"/>
      <c r="D67" s="71"/>
      <c r="E67" s="71"/>
      <c r="F67" s="71"/>
      <c r="G67" s="71"/>
    </row>
    <row r="68" spans="1:7" x14ac:dyDescent="0.15">
      <c r="A68" s="71"/>
      <c r="B68" s="71"/>
      <c r="C68" s="71"/>
      <c r="D68" s="71"/>
      <c r="E68" s="71"/>
      <c r="F68" s="71"/>
      <c r="G68" s="71"/>
    </row>
    <row r="69" spans="1:7" x14ac:dyDescent="0.15">
      <c r="A69" s="71"/>
      <c r="B69" s="71"/>
      <c r="C69" s="71"/>
      <c r="D69" s="71"/>
      <c r="E69" s="71"/>
      <c r="F69" s="71"/>
      <c r="G69" s="71"/>
    </row>
    <row r="70" spans="1:7" x14ac:dyDescent="0.15">
      <c r="A70" s="71"/>
      <c r="B70" s="71"/>
      <c r="C70" s="71"/>
      <c r="D70" s="71"/>
      <c r="E70" s="71"/>
      <c r="F70" s="71"/>
      <c r="G70" s="71"/>
    </row>
    <row r="71" spans="1:7" x14ac:dyDescent="0.15">
      <c r="A71" s="71"/>
      <c r="B71" s="71"/>
      <c r="C71" s="71"/>
      <c r="D71" s="71"/>
      <c r="E71" s="71"/>
      <c r="F71" s="71"/>
      <c r="G71" s="71"/>
    </row>
    <row r="72" spans="1:7" x14ac:dyDescent="0.15">
      <c r="A72" s="71"/>
      <c r="B72" s="71"/>
      <c r="C72" s="71"/>
      <c r="D72" s="71"/>
      <c r="E72" s="71"/>
      <c r="F72" s="71"/>
      <c r="G72" s="71"/>
    </row>
    <row r="73" spans="1:7" x14ac:dyDescent="0.15">
      <c r="A73" s="71"/>
      <c r="B73" s="71"/>
      <c r="C73" s="71"/>
      <c r="D73" s="71"/>
      <c r="E73" s="71"/>
      <c r="F73" s="71"/>
      <c r="G73" s="71"/>
    </row>
    <row r="74" spans="1:7" x14ac:dyDescent="0.15">
      <c r="A74" s="71"/>
      <c r="B74" s="71"/>
      <c r="C74" s="71"/>
      <c r="D74" s="71"/>
      <c r="E74" s="71"/>
      <c r="F74" s="71"/>
      <c r="G74" s="71"/>
    </row>
    <row r="75" spans="1:7" x14ac:dyDescent="0.15">
      <c r="A75" s="71"/>
      <c r="B75" s="71"/>
      <c r="C75" s="71"/>
      <c r="D75" s="71"/>
      <c r="E75" s="71"/>
      <c r="F75" s="71"/>
      <c r="G75" s="71"/>
    </row>
    <row r="76" spans="1:7" x14ac:dyDescent="0.15">
      <c r="A76" s="71"/>
      <c r="B76" s="71"/>
      <c r="C76" s="71"/>
      <c r="D76" s="71"/>
      <c r="E76" s="71"/>
      <c r="F76" s="71"/>
      <c r="G76" s="71"/>
    </row>
    <row r="77" spans="1:7" x14ac:dyDescent="0.15">
      <c r="A77" s="71"/>
      <c r="B77" s="71"/>
      <c r="C77" s="71"/>
      <c r="D77" s="71"/>
      <c r="E77" s="71"/>
      <c r="F77" s="71"/>
      <c r="G77" s="71"/>
    </row>
    <row r="78" spans="1:7" x14ac:dyDescent="0.15">
      <c r="A78" s="71"/>
      <c r="B78" s="71"/>
      <c r="C78" s="71"/>
      <c r="D78" s="71"/>
      <c r="E78" s="71"/>
      <c r="F78" s="71"/>
      <c r="G78" s="71"/>
    </row>
    <row r="79" spans="1:7" x14ac:dyDescent="0.15">
      <c r="A79" s="71"/>
      <c r="B79" s="71"/>
      <c r="C79" s="71"/>
      <c r="D79" s="71"/>
      <c r="E79" s="71"/>
      <c r="F79" s="71"/>
      <c r="G79" s="71"/>
    </row>
    <row r="80" spans="1:7" x14ac:dyDescent="0.15">
      <c r="A80" s="71"/>
      <c r="B80" s="71"/>
      <c r="C80" s="71"/>
      <c r="D80" s="71"/>
      <c r="E80" s="71"/>
      <c r="F80" s="71"/>
      <c r="G80" s="71"/>
    </row>
    <row r="81" spans="1:7" x14ac:dyDescent="0.15">
      <c r="A81" s="71"/>
      <c r="B81" s="71"/>
      <c r="C81" s="71"/>
      <c r="D81" s="71"/>
      <c r="E81" s="71"/>
      <c r="F81" s="71"/>
      <c r="G81" s="71"/>
    </row>
  </sheetData>
  <mergeCells count="1">
    <mergeCell ref="A1:G1"/>
  </mergeCells>
  <conditionalFormatting sqref="B7:E11">
    <cfRule type="containsBlanks" dxfId="12" priority="12">
      <formula>LEN(TRIM(B7))=0</formula>
    </cfRule>
  </conditionalFormatting>
  <conditionalFormatting sqref="B13:E16">
    <cfRule type="containsBlanks" dxfId="11" priority="11">
      <formula>LEN(TRIM(B13))=0</formula>
    </cfRule>
  </conditionalFormatting>
  <conditionalFormatting sqref="B18:E23">
    <cfRule type="containsBlanks" dxfId="10" priority="2">
      <formula>LEN(TRIM(B18))=0</formula>
    </cfRule>
  </conditionalFormatting>
  <conditionalFormatting sqref="B25:E31">
    <cfRule type="containsBlanks" dxfId="9" priority="10">
      <formula>LEN(TRIM(B25))=0</formula>
    </cfRule>
  </conditionalFormatting>
  <conditionalFormatting sqref="B33:E36">
    <cfRule type="containsBlanks" dxfId="8" priority="9">
      <formula>LEN(TRIM(B33))=0</formula>
    </cfRule>
  </conditionalFormatting>
  <pageMargins left="0.7" right="0.7" top="0.75" bottom="0.75" header="0.3" footer="0.3"/>
  <pageSetup scale="50" firstPageNumber="4" orientation="landscape" useFirstPageNumber="1" r:id="rId1"/>
  <headerFooter>
    <oddFooter>&amp;CStranica 7</oddFooter>
    <evenFooter>&amp;CStranica &amp;P</evenFoot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pageSetUpPr fitToPage="1"/>
  </sheetPr>
  <dimension ref="A1:G42"/>
  <sheetViews>
    <sheetView view="pageLayout" zoomScaleNormal="100" workbookViewId="0">
      <selection activeCell="E5" sqref="E5"/>
    </sheetView>
  </sheetViews>
  <sheetFormatPr defaultRowHeight="11.25" x14ac:dyDescent="0.15"/>
  <cols>
    <col min="1" max="1" width="46" style="1" customWidth="1"/>
    <col min="2" max="2" width="21.42578125" style="1" customWidth="1"/>
    <col min="3" max="3" width="17.85546875" style="1" bestFit="1" customWidth="1"/>
    <col min="4" max="4" width="18" style="1" bestFit="1" customWidth="1"/>
    <col min="5" max="5" width="21.5703125" style="1" customWidth="1"/>
    <col min="6" max="7" width="11.42578125" style="1" bestFit="1" customWidth="1"/>
    <col min="8" max="9" width="9.140625" style="1" customWidth="1"/>
    <col min="10" max="16384" width="9.140625" style="1"/>
  </cols>
  <sheetData>
    <row r="1" spans="1:7" ht="15.75" customHeight="1" x14ac:dyDescent="0.25">
      <c r="A1" s="6" t="s">
        <v>21</v>
      </c>
      <c r="B1" s="71"/>
      <c r="C1" s="71"/>
      <c r="D1" s="71"/>
      <c r="E1" s="71"/>
      <c r="F1" s="71"/>
      <c r="G1" s="71"/>
    </row>
    <row r="2" spans="1:7" x14ac:dyDescent="0.15">
      <c r="A2" s="71"/>
      <c r="B2" s="71"/>
      <c r="C2" s="71"/>
      <c r="D2" s="71"/>
      <c r="E2" s="71"/>
      <c r="F2" s="71"/>
      <c r="G2" s="71"/>
    </row>
    <row r="3" spans="1:7" ht="15.75" customHeight="1" x14ac:dyDescent="0.25">
      <c r="A3" s="167" t="s">
        <v>221</v>
      </c>
      <c r="B3" s="160"/>
      <c r="C3" s="160"/>
      <c r="D3" s="160"/>
      <c r="E3" s="160"/>
      <c r="F3" s="160"/>
      <c r="G3" s="160"/>
    </row>
    <row r="4" spans="1:7" ht="15.75" customHeight="1" x14ac:dyDescent="0.25">
      <c r="A4" s="148"/>
      <c r="B4" s="148"/>
      <c r="C4" s="148"/>
      <c r="D4" s="148"/>
      <c r="E4" s="148"/>
      <c r="F4" s="148"/>
      <c r="G4" s="148"/>
    </row>
    <row r="5" spans="1:7" ht="15.75" customHeight="1" x14ac:dyDescent="0.25">
      <c r="A5" s="148"/>
      <c r="B5" s="148"/>
      <c r="C5" s="148"/>
      <c r="D5" s="148"/>
      <c r="E5" s="148"/>
      <c r="F5" s="148"/>
      <c r="G5" s="148"/>
    </row>
    <row r="6" spans="1:7" ht="25.5" customHeight="1" x14ac:dyDescent="0.15">
      <c r="A6" s="11" t="s">
        <v>38</v>
      </c>
      <c r="B6" s="11" t="s">
        <v>8</v>
      </c>
      <c r="C6" s="12" t="s">
        <v>9</v>
      </c>
      <c r="D6" s="12" t="s">
        <v>10</v>
      </c>
      <c r="E6" s="12" t="s">
        <v>11</v>
      </c>
      <c r="F6" s="12" t="s">
        <v>12</v>
      </c>
      <c r="G6" s="12" t="s">
        <v>12</v>
      </c>
    </row>
    <row r="7" spans="1:7" ht="12.75" customHeight="1" thickBot="1" x14ac:dyDescent="0.25">
      <c r="A7" s="9">
        <v>1</v>
      </c>
      <c r="B7" s="9">
        <v>2</v>
      </c>
      <c r="C7" s="9">
        <v>3</v>
      </c>
      <c r="D7" s="9">
        <v>4</v>
      </c>
      <c r="E7" s="9">
        <v>5</v>
      </c>
      <c r="F7" s="10" t="s">
        <v>13</v>
      </c>
      <c r="G7" s="10" t="s">
        <v>14</v>
      </c>
    </row>
    <row r="8" spans="1:7" ht="13.5" customHeight="1" thickTop="1" x14ac:dyDescent="0.2">
      <c r="A8" s="13" t="s">
        <v>22</v>
      </c>
      <c r="B8" s="20"/>
      <c r="C8" s="20"/>
      <c r="D8" s="20"/>
      <c r="E8" s="20"/>
      <c r="F8" s="21"/>
      <c r="G8" s="22"/>
    </row>
    <row r="9" spans="1:7" ht="12.75" customHeight="1" x14ac:dyDescent="0.2">
      <c r="A9" s="23" t="s">
        <v>222</v>
      </c>
      <c r="B9" s="24">
        <f>B10+B12</f>
        <v>0</v>
      </c>
      <c r="C9" s="24">
        <f>C10+C12</f>
        <v>0</v>
      </c>
      <c r="D9" s="24">
        <f>D10+D12</f>
        <v>0</v>
      </c>
      <c r="E9" s="24">
        <f>E10+E12</f>
        <v>0</v>
      </c>
      <c r="F9" s="25" t="str">
        <f>IFERROR(E9/B9*100,"-")</f>
        <v>-</v>
      </c>
      <c r="G9" s="25" t="str">
        <f>IFERROR(E9/D9*100,"-")</f>
        <v>-</v>
      </c>
    </row>
    <row r="10" spans="1:7" ht="25.5" customHeight="1" x14ac:dyDescent="0.2">
      <c r="A10" s="26" t="s">
        <v>223</v>
      </c>
      <c r="B10" s="24">
        <f>B11</f>
        <v>0</v>
      </c>
      <c r="C10" s="24">
        <f>C11</f>
        <v>0</v>
      </c>
      <c r="D10" s="24">
        <f>D11</f>
        <v>0</v>
      </c>
      <c r="E10" s="24">
        <f>E11</f>
        <v>0</v>
      </c>
      <c r="F10" s="25" t="str">
        <f>IFERROR(E10/B10*100,"-")</f>
        <v>-</v>
      </c>
      <c r="G10" s="25" t="str">
        <f>IFERROR(E10/D10*100,"-")</f>
        <v>-</v>
      </c>
    </row>
    <row r="11" spans="1:7" ht="25.5" customHeight="1" x14ac:dyDescent="0.2">
      <c r="A11" s="27" t="s">
        <v>224</v>
      </c>
      <c r="B11" s="16">
        <v>0</v>
      </c>
      <c r="C11" s="16">
        <v>0</v>
      </c>
      <c r="D11" s="16">
        <v>0</v>
      </c>
      <c r="E11" s="16">
        <v>0</v>
      </c>
      <c r="F11" s="17" t="str">
        <f>IFERROR(E11/B11*100,"-")</f>
        <v>-</v>
      </c>
      <c r="G11" s="25" t="str">
        <f>IFERROR(E11/D11*100,"-")</f>
        <v>-</v>
      </c>
    </row>
    <row r="12" spans="1:7" ht="25.5" customHeight="1" x14ac:dyDescent="0.2">
      <c r="A12" s="26" t="s">
        <v>225</v>
      </c>
      <c r="B12" s="24">
        <f>B13</f>
        <v>0</v>
      </c>
      <c r="C12" s="24">
        <f>C13</f>
        <v>0</v>
      </c>
      <c r="D12" s="24">
        <f>D13</f>
        <v>0</v>
      </c>
      <c r="E12" s="24">
        <f>E13</f>
        <v>0</v>
      </c>
      <c r="F12" s="25" t="str">
        <f>IFERROR(E12/B12*100,"-")</f>
        <v>-</v>
      </c>
      <c r="G12" s="25" t="str">
        <f>IFERROR(E12/D12*100,"-")</f>
        <v>-</v>
      </c>
    </row>
    <row r="13" spans="1:7" ht="25.5" customHeight="1" x14ac:dyDescent="0.2">
      <c r="A13" s="27" t="s">
        <v>226</v>
      </c>
      <c r="B13" s="16">
        <v>0</v>
      </c>
      <c r="C13" s="16">
        <v>0</v>
      </c>
      <c r="D13" s="16">
        <v>0</v>
      </c>
      <c r="E13" s="16">
        <v>0</v>
      </c>
      <c r="F13" s="17" t="str">
        <f>IFERROR(E13/B13*100,"-")</f>
        <v>-</v>
      </c>
      <c r="G13" s="25" t="str">
        <f>IFERROR(E13/D13*100,"-")</f>
        <v>-</v>
      </c>
    </row>
    <row r="14" spans="1:7" ht="12.75" customHeight="1" x14ac:dyDescent="0.2">
      <c r="A14" s="27"/>
      <c r="B14" s="18"/>
      <c r="C14" s="18"/>
      <c r="D14" s="18"/>
      <c r="E14" s="18"/>
      <c r="F14" s="17"/>
      <c r="G14" s="25"/>
    </row>
    <row r="15" spans="1:7" ht="12.75" customHeight="1" x14ac:dyDescent="0.2">
      <c r="A15" s="28" t="s">
        <v>227</v>
      </c>
      <c r="B15" s="29">
        <f>B9</f>
        <v>0</v>
      </c>
      <c r="C15" s="29">
        <f>C9</f>
        <v>0</v>
      </c>
      <c r="D15" s="29">
        <f>D9</f>
        <v>0</v>
      </c>
      <c r="E15" s="29">
        <f>E9</f>
        <v>0</v>
      </c>
      <c r="F15" s="30" t="str">
        <f>IFERROR(E15/B15*100,"-")</f>
        <v>-</v>
      </c>
      <c r="G15" s="30" t="str">
        <f>IFERROR(E15/D15*100,"-")</f>
        <v>-</v>
      </c>
    </row>
    <row r="16" spans="1:7" ht="12.75" customHeight="1" x14ac:dyDescent="0.2">
      <c r="A16" s="23"/>
      <c r="B16" s="24"/>
      <c r="C16" s="24"/>
      <c r="D16" s="24"/>
      <c r="E16" s="24"/>
      <c r="F16" s="25"/>
      <c r="G16" s="25"/>
    </row>
    <row r="17" spans="1:7" ht="12.75" customHeight="1" x14ac:dyDescent="0.2">
      <c r="A17" s="13" t="s">
        <v>24</v>
      </c>
      <c r="B17" s="31"/>
      <c r="C17" s="31"/>
      <c r="D17" s="31"/>
      <c r="E17" s="31"/>
      <c r="F17" s="32" t="str">
        <f>IFERROR(E17/B17*100,"-")</f>
        <v>-</v>
      </c>
      <c r="G17" s="32" t="str">
        <f>IFERROR(E17/D17*100,"-")</f>
        <v>-</v>
      </c>
    </row>
    <row r="18" spans="1:7" ht="25.5" customHeight="1" x14ac:dyDescent="0.2">
      <c r="A18" s="23" t="s">
        <v>228</v>
      </c>
      <c r="B18" s="24">
        <v>17253.96</v>
      </c>
      <c r="C18" s="24">
        <v>34510</v>
      </c>
      <c r="D18" s="24">
        <v>34510</v>
      </c>
      <c r="E18" s="24">
        <v>17253.96</v>
      </c>
      <c r="F18" s="24">
        <f>E18/B18*100</f>
        <v>100</v>
      </c>
      <c r="G18" s="24">
        <f>E18/D18*100</f>
        <v>49.996986380759196</v>
      </c>
    </row>
    <row r="19" spans="1:7" ht="38.25" customHeight="1" x14ac:dyDescent="0.2">
      <c r="A19" s="26" t="s">
        <v>229</v>
      </c>
      <c r="B19" s="24">
        <v>17253.96</v>
      </c>
      <c r="C19" s="24">
        <v>0</v>
      </c>
      <c r="D19" s="24">
        <v>0</v>
      </c>
      <c r="E19" s="24">
        <v>17253.96</v>
      </c>
      <c r="F19" s="24">
        <f>E19/B19*100</f>
        <v>100</v>
      </c>
      <c r="G19" s="25" t="str">
        <f>IFERROR(E19/D19*100,"-")</f>
        <v>-</v>
      </c>
    </row>
    <row r="20" spans="1:7" ht="25.5" customHeight="1" x14ac:dyDescent="0.2">
      <c r="A20" s="27" t="s">
        <v>230</v>
      </c>
      <c r="B20" s="16">
        <v>17253.96</v>
      </c>
      <c r="C20" s="16">
        <v>0</v>
      </c>
      <c r="D20" s="16">
        <v>0</v>
      </c>
      <c r="E20" s="16">
        <v>17253.96</v>
      </c>
      <c r="F20" s="18">
        <f>E20/B20*100</f>
        <v>100</v>
      </c>
      <c r="G20" s="25" t="str">
        <f>IFERROR(E20/D20*100,"-")</f>
        <v>-</v>
      </c>
    </row>
    <row r="21" spans="1:7" ht="12.75" customHeight="1" x14ac:dyDescent="0.2">
      <c r="A21" s="28" t="s">
        <v>231</v>
      </c>
      <c r="B21" s="29">
        <v>17253.96</v>
      </c>
      <c r="C21" s="29">
        <v>34510</v>
      </c>
      <c r="D21" s="29">
        <v>34510</v>
      </c>
      <c r="E21" s="29">
        <v>17253.96</v>
      </c>
      <c r="F21" s="30">
        <f>E21/B21*100</f>
        <v>100</v>
      </c>
      <c r="G21" s="30">
        <f>E21/D21*100</f>
        <v>49.996986380759196</v>
      </c>
    </row>
    <row r="22" spans="1:7" x14ac:dyDescent="0.15">
      <c r="A22" s="71"/>
      <c r="B22" s="71"/>
      <c r="C22" s="71"/>
      <c r="D22" s="71"/>
      <c r="E22" s="71"/>
      <c r="F22" s="71"/>
      <c r="G22" s="71"/>
    </row>
    <row r="23" spans="1:7" x14ac:dyDescent="0.15">
      <c r="A23" s="71"/>
      <c r="B23" s="71"/>
      <c r="C23" s="71"/>
      <c r="D23" s="71"/>
      <c r="E23" s="71"/>
      <c r="F23" s="71"/>
      <c r="G23" s="71"/>
    </row>
    <row r="24" spans="1:7" x14ac:dyDescent="0.15">
      <c r="A24" s="71"/>
      <c r="B24" s="71"/>
      <c r="C24" s="71"/>
      <c r="D24" s="71"/>
      <c r="E24" s="71"/>
      <c r="F24" s="71"/>
      <c r="G24" s="71"/>
    </row>
    <row r="25" spans="1:7" x14ac:dyDescent="0.15">
      <c r="A25" s="71"/>
      <c r="B25" s="71"/>
      <c r="C25" s="71"/>
      <c r="D25" s="71"/>
      <c r="E25" s="71"/>
      <c r="F25" s="71"/>
      <c r="G25" s="71"/>
    </row>
    <row r="26" spans="1:7" x14ac:dyDescent="0.15">
      <c r="A26" s="71"/>
      <c r="B26" s="71"/>
      <c r="C26" s="71"/>
      <c r="D26" s="71"/>
      <c r="E26" s="71"/>
      <c r="F26" s="71"/>
      <c r="G26" s="71"/>
    </row>
    <row r="27" spans="1:7" x14ac:dyDescent="0.15">
      <c r="A27" s="71"/>
      <c r="B27" s="71"/>
      <c r="C27" s="71"/>
      <c r="D27" s="71"/>
      <c r="E27" s="71"/>
      <c r="F27" s="71"/>
      <c r="G27" s="71"/>
    </row>
    <row r="28" spans="1:7" x14ac:dyDescent="0.15">
      <c r="A28" s="71"/>
      <c r="B28" s="71"/>
      <c r="C28" s="71"/>
      <c r="D28" s="71"/>
      <c r="E28" s="71"/>
      <c r="F28" s="71"/>
      <c r="G28" s="71"/>
    </row>
    <row r="29" spans="1:7" x14ac:dyDescent="0.15">
      <c r="A29" s="71"/>
      <c r="B29" s="71"/>
      <c r="C29" s="71"/>
      <c r="D29" s="71"/>
      <c r="E29" s="71"/>
      <c r="F29" s="71"/>
      <c r="G29" s="71"/>
    </row>
    <row r="30" spans="1:7" x14ac:dyDescent="0.15">
      <c r="A30" s="71"/>
      <c r="B30" s="71"/>
      <c r="C30" s="71"/>
      <c r="D30" s="71"/>
      <c r="E30" s="71"/>
      <c r="F30" s="71"/>
      <c r="G30" s="71"/>
    </row>
    <row r="31" spans="1:7" x14ac:dyDescent="0.15">
      <c r="A31" s="71"/>
      <c r="B31" s="71"/>
      <c r="C31" s="71"/>
      <c r="D31" s="71"/>
      <c r="E31" s="71"/>
      <c r="F31" s="71"/>
      <c r="G31" s="71"/>
    </row>
    <row r="32" spans="1:7" x14ac:dyDescent="0.15">
      <c r="A32" s="71"/>
      <c r="B32" s="71"/>
      <c r="C32" s="71"/>
      <c r="D32" s="71"/>
      <c r="E32" s="71"/>
      <c r="F32" s="71"/>
      <c r="G32" s="71"/>
    </row>
    <row r="33" spans="1:7" x14ac:dyDescent="0.15">
      <c r="A33" s="71"/>
      <c r="B33" s="71"/>
      <c r="C33" s="71"/>
      <c r="D33" s="71"/>
      <c r="E33" s="71"/>
      <c r="F33" s="71"/>
      <c r="G33" s="71"/>
    </row>
    <row r="34" spans="1:7" x14ac:dyDescent="0.15">
      <c r="A34" s="71"/>
      <c r="B34" s="71"/>
      <c r="C34" s="71"/>
      <c r="D34" s="71"/>
      <c r="E34" s="71"/>
      <c r="F34" s="71"/>
      <c r="G34" s="71"/>
    </row>
    <row r="35" spans="1:7" x14ac:dyDescent="0.15">
      <c r="A35" s="71"/>
      <c r="B35" s="71"/>
      <c r="C35" s="71"/>
      <c r="D35" s="71"/>
      <c r="E35" s="71"/>
      <c r="F35" s="71"/>
      <c r="G35" s="71"/>
    </row>
    <row r="36" spans="1:7" x14ac:dyDescent="0.15">
      <c r="A36" s="71"/>
      <c r="B36" s="71"/>
      <c r="C36" s="71"/>
      <c r="D36" s="71"/>
      <c r="E36" s="71"/>
      <c r="F36" s="71"/>
      <c r="G36" s="71"/>
    </row>
    <row r="37" spans="1:7" x14ac:dyDescent="0.15">
      <c r="A37" s="71"/>
      <c r="B37" s="71"/>
      <c r="C37" s="71"/>
      <c r="D37" s="71"/>
      <c r="E37" s="71"/>
      <c r="F37" s="71"/>
      <c r="G37" s="71"/>
    </row>
    <row r="38" spans="1:7" x14ac:dyDescent="0.15">
      <c r="A38" s="71"/>
      <c r="B38" s="71"/>
      <c r="C38" s="71"/>
      <c r="D38" s="71"/>
      <c r="E38" s="71"/>
      <c r="F38" s="71"/>
      <c r="G38" s="71"/>
    </row>
    <row r="39" spans="1:7" x14ac:dyDescent="0.15">
      <c r="A39" s="71"/>
      <c r="B39" s="71"/>
      <c r="C39" s="71"/>
      <c r="D39" s="71"/>
      <c r="E39" s="71"/>
      <c r="F39" s="71"/>
      <c r="G39" s="71"/>
    </row>
    <row r="40" spans="1:7" x14ac:dyDescent="0.15">
      <c r="A40" s="71"/>
      <c r="B40" s="71"/>
      <c r="C40" s="71"/>
      <c r="D40" s="71"/>
      <c r="E40" s="71"/>
      <c r="F40" s="71"/>
      <c r="G40" s="71"/>
    </row>
    <row r="41" spans="1:7" x14ac:dyDescent="0.15">
      <c r="A41" s="71"/>
      <c r="B41" s="71"/>
      <c r="C41" s="71"/>
      <c r="D41" s="71"/>
      <c r="E41" s="71"/>
      <c r="F41" s="71"/>
      <c r="G41" s="71"/>
    </row>
    <row r="42" spans="1:7" x14ac:dyDescent="0.15">
      <c r="A42" s="71"/>
      <c r="B42" s="71"/>
      <c r="C42" s="71"/>
      <c r="D42" s="71"/>
      <c r="E42" s="71"/>
      <c r="F42" s="71"/>
      <c r="G42" s="71"/>
    </row>
  </sheetData>
  <mergeCells count="1">
    <mergeCell ref="A3:G3"/>
  </mergeCells>
  <conditionalFormatting sqref="B11:E11">
    <cfRule type="containsBlanks" dxfId="7" priority="7">
      <formula>LEN(TRIM(B11))=0</formula>
    </cfRule>
  </conditionalFormatting>
  <conditionalFormatting sqref="B13:E13">
    <cfRule type="containsBlanks" dxfId="6" priority="6">
      <formula>LEN(TRIM(B13))=0</formula>
    </cfRule>
  </conditionalFormatting>
  <conditionalFormatting sqref="B20:E20">
    <cfRule type="containsBlanks" dxfId="5" priority="1">
      <formula>LEN(TRIM(B20))=0</formula>
    </cfRule>
  </conditionalFormatting>
  <pageMargins left="0.7" right="0.7" top="0.75" bottom="0.75" header="0.3" footer="0.3"/>
  <pageSetup scale="82" firstPageNumber="5" orientation="landscape" useFirstPageNumber="1" r:id="rId1"/>
  <headerFooter>
    <oddFooter>&amp;CStranica 8</oddFooter>
    <evenFooter>&amp;CStranica &amp;P</evenFooter>
  </headerFooter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pageSetUpPr fitToPage="1"/>
  </sheetPr>
  <dimension ref="A1:G37"/>
  <sheetViews>
    <sheetView view="pageLayout" zoomScaleNormal="100" workbookViewId="0">
      <selection activeCell="G6" sqref="G6"/>
    </sheetView>
  </sheetViews>
  <sheetFormatPr defaultColWidth="52.140625" defaultRowHeight="15" x14ac:dyDescent="0.25"/>
  <cols>
    <col min="1" max="1" width="46.5703125" bestFit="1" customWidth="1"/>
    <col min="2" max="2" width="18.42578125" bestFit="1" customWidth="1"/>
    <col min="3" max="3" width="10.140625" bestFit="1" customWidth="1"/>
    <col min="4" max="4" width="10.28515625" bestFit="1" customWidth="1"/>
    <col min="5" max="5" width="18.42578125" bestFit="1" customWidth="1"/>
    <col min="6" max="6" width="8.7109375" customWidth="1"/>
    <col min="7" max="7" width="8.5703125" customWidth="1"/>
  </cols>
  <sheetData>
    <row r="1" spans="1:7" ht="15.75" customHeight="1" x14ac:dyDescent="0.25">
      <c r="A1" s="167" t="s">
        <v>232</v>
      </c>
      <c r="B1" s="168"/>
      <c r="C1" s="168"/>
      <c r="D1" s="168"/>
      <c r="E1" s="168"/>
      <c r="F1" s="168"/>
      <c r="G1" s="168"/>
    </row>
    <row r="2" spans="1:7" x14ac:dyDescent="0.25">
      <c r="A2" s="150"/>
      <c r="B2" s="150"/>
      <c r="C2" s="150"/>
      <c r="D2" s="150"/>
      <c r="E2" s="150"/>
      <c r="F2" s="151"/>
      <c r="G2" s="151"/>
    </row>
    <row r="3" spans="1:7" ht="38.25" customHeight="1" x14ac:dyDescent="0.25">
      <c r="A3" s="11" t="s">
        <v>38</v>
      </c>
      <c r="B3" s="11" t="s">
        <v>8</v>
      </c>
      <c r="C3" s="12" t="s">
        <v>9</v>
      </c>
      <c r="D3" s="12" t="s">
        <v>10</v>
      </c>
      <c r="E3" s="12" t="s">
        <v>11</v>
      </c>
      <c r="F3" s="12" t="s">
        <v>12</v>
      </c>
      <c r="G3" s="12" t="s">
        <v>12</v>
      </c>
    </row>
    <row r="4" spans="1:7" ht="9.75" customHeight="1" x14ac:dyDescent="0.25">
      <c r="A4" s="33">
        <v>1</v>
      </c>
      <c r="B4" s="33">
        <v>2</v>
      </c>
      <c r="C4" s="33">
        <v>3</v>
      </c>
      <c r="D4" s="33">
        <v>4</v>
      </c>
      <c r="E4" s="33">
        <v>5</v>
      </c>
      <c r="F4" s="34" t="s">
        <v>13</v>
      </c>
      <c r="G4" s="34" t="s">
        <v>14</v>
      </c>
    </row>
    <row r="5" spans="1:7" x14ac:dyDescent="0.25">
      <c r="A5" s="13" t="s">
        <v>233</v>
      </c>
      <c r="B5" s="13"/>
      <c r="C5" s="13"/>
      <c r="D5" s="13"/>
      <c r="E5" s="13"/>
      <c r="F5" s="35"/>
      <c r="G5" s="35"/>
    </row>
    <row r="6" spans="1:7" x14ac:dyDescent="0.25">
      <c r="A6" s="26" t="s">
        <v>169</v>
      </c>
      <c r="B6" s="36">
        <f>B7</f>
        <v>0</v>
      </c>
      <c r="C6" s="36">
        <f>C7</f>
        <v>0</v>
      </c>
      <c r="D6" s="36">
        <f>D7</f>
        <v>0</v>
      </c>
      <c r="E6" s="36">
        <f>E7</f>
        <v>0</v>
      </c>
      <c r="F6" s="25" t="str">
        <f t="shared" ref="F6:F11" si="0">IFERROR(E6/B6*100,"-")</f>
        <v>-</v>
      </c>
      <c r="G6" s="25" t="str">
        <f t="shared" ref="G6:G11" si="1">IFERROR(E6/D6*100,"-")</f>
        <v>-</v>
      </c>
    </row>
    <row r="7" spans="1:7" x14ac:dyDescent="0.25">
      <c r="A7" s="27" t="s">
        <v>170</v>
      </c>
      <c r="B7" s="37">
        <v>0</v>
      </c>
      <c r="C7" s="37">
        <v>0</v>
      </c>
      <c r="D7" s="37">
        <v>0</v>
      </c>
      <c r="E7" s="37">
        <v>0</v>
      </c>
      <c r="F7" s="17" t="str">
        <f t="shared" si="0"/>
        <v>-</v>
      </c>
      <c r="G7" s="17" t="str">
        <f t="shared" si="1"/>
        <v>-</v>
      </c>
    </row>
    <row r="8" spans="1:7" x14ac:dyDescent="0.25">
      <c r="A8" s="26" t="s">
        <v>173</v>
      </c>
      <c r="B8" s="36">
        <f>B9</f>
        <v>0</v>
      </c>
      <c r="C8" s="36">
        <f>C9</f>
        <v>0</v>
      </c>
      <c r="D8" s="36">
        <f>D9</f>
        <v>0</v>
      </c>
      <c r="E8" s="36">
        <f>E9</f>
        <v>0</v>
      </c>
      <c r="F8" s="25" t="str">
        <f t="shared" si="0"/>
        <v>-</v>
      </c>
      <c r="G8" s="25" t="str">
        <f t="shared" si="1"/>
        <v>-</v>
      </c>
    </row>
    <row r="9" spans="1:7" x14ac:dyDescent="0.25">
      <c r="A9" s="27" t="s">
        <v>174</v>
      </c>
      <c r="B9" s="37">
        <v>0</v>
      </c>
      <c r="C9" s="37">
        <v>0</v>
      </c>
      <c r="D9" s="37">
        <v>0</v>
      </c>
      <c r="E9" s="37">
        <v>0</v>
      </c>
      <c r="F9" s="17" t="str">
        <f t="shared" si="0"/>
        <v>-</v>
      </c>
      <c r="G9" s="17" t="str">
        <f t="shared" si="1"/>
        <v>-</v>
      </c>
    </row>
    <row r="10" spans="1:7" x14ac:dyDescent="0.25">
      <c r="A10" s="26" t="s">
        <v>186</v>
      </c>
      <c r="B10" s="36">
        <f>B11</f>
        <v>0</v>
      </c>
      <c r="C10" s="36">
        <f>C11</f>
        <v>0</v>
      </c>
      <c r="D10" s="36">
        <f>D11</f>
        <v>0</v>
      </c>
      <c r="E10" s="36">
        <f>E11</f>
        <v>0</v>
      </c>
      <c r="F10" s="25" t="str">
        <f t="shared" si="0"/>
        <v>-</v>
      </c>
      <c r="G10" s="25" t="str">
        <f t="shared" si="1"/>
        <v>-</v>
      </c>
    </row>
    <row r="11" spans="1:7" x14ac:dyDescent="0.25">
      <c r="A11" s="27" t="s">
        <v>187</v>
      </c>
      <c r="B11" s="37">
        <v>0</v>
      </c>
      <c r="C11" s="37">
        <v>0</v>
      </c>
      <c r="D11" s="37">
        <v>0</v>
      </c>
      <c r="E11" s="37">
        <v>0</v>
      </c>
      <c r="F11" s="17" t="str">
        <f t="shared" si="0"/>
        <v>-</v>
      </c>
      <c r="G11" s="17" t="str">
        <f t="shared" si="1"/>
        <v>-</v>
      </c>
    </row>
    <row r="12" spans="1:7" ht="9.75" customHeight="1" x14ac:dyDescent="0.25">
      <c r="A12" s="27"/>
      <c r="B12" s="38"/>
      <c r="C12" s="38"/>
      <c r="D12" s="38"/>
      <c r="E12" s="38"/>
      <c r="F12" s="17"/>
      <c r="G12" s="17"/>
    </row>
    <row r="13" spans="1:7" x14ac:dyDescent="0.25">
      <c r="A13" s="28" t="s">
        <v>227</v>
      </c>
      <c r="B13" s="39">
        <f>B6+B8+B10</f>
        <v>0</v>
      </c>
      <c r="C13" s="39">
        <f>C6+C8+C10</f>
        <v>0</v>
      </c>
      <c r="D13" s="39">
        <f>D6+D8+D10</f>
        <v>0</v>
      </c>
      <c r="E13" s="39">
        <f>E6+E8+E10</f>
        <v>0</v>
      </c>
      <c r="F13" s="30" t="str">
        <f>IFERROR(E13/B13*100,"-")</f>
        <v>-</v>
      </c>
      <c r="G13" s="30" t="str">
        <f>IFERROR(E13/D13*100,"-")</f>
        <v>-</v>
      </c>
    </row>
    <row r="14" spans="1:7" x14ac:dyDescent="0.25">
      <c r="A14" s="152"/>
      <c r="B14" s="153"/>
      <c r="C14" s="153"/>
      <c r="D14" s="153"/>
      <c r="E14" s="153"/>
      <c r="F14" s="154"/>
      <c r="G14" s="154"/>
    </row>
    <row r="15" spans="1:7" x14ac:dyDescent="0.25">
      <c r="A15" s="152"/>
      <c r="B15" s="153"/>
      <c r="C15" s="153"/>
      <c r="D15" s="153"/>
      <c r="E15" s="153"/>
      <c r="F15" s="154"/>
      <c r="G15" s="154"/>
    </row>
    <row r="16" spans="1:7" x14ac:dyDescent="0.25">
      <c r="A16" s="13" t="s">
        <v>234</v>
      </c>
      <c r="B16" s="41"/>
      <c r="C16" s="41"/>
      <c r="D16" s="41"/>
      <c r="E16" s="41"/>
      <c r="F16" s="132"/>
      <c r="G16" s="132"/>
    </row>
    <row r="17" spans="1:7" x14ac:dyDescent="0.25">
      <c r="A17" s="26" t="s">
        <v>171</v>
      </c>
      <c r="B17" s="36">
        <v>2875.66</v>
      </c>
      <c r="C17" s="36">
        <f>C18</f>
        <v>510</v>
      </c>
      <c r="D17" s="36">
        <f>D18</f>
        <v>510</v>
      </c>
      <c r="E17" s="36">
        <f>E18</f>
        <v>0</v>
      </c>
      <c r="F17" s="129">
        <f>IFERROR(E17/B17*100,"-")</f>
        <v>0</v>
      </c>
      <c r="G17" s="129">
        <f>IFERROR(E17/D17*100,"-")</f>
        <v>0</v>
      </c>
    </row>
    <row r="18" spans="1:7" x14ac:dyDescent="0.25">
      <c r="A18" s="27" t="s">
        <v>172</v>
      </c>
      <c r="B18" s="37">
        <v>2875.66</v>
      </c>
      <c r="C18" s="37">
        <v>510</v>
      </c>
      <c r="D18" s="37">
        <v>510</v>
      </c>
      <c r="E18" s="37">
        <v>0</v>
      </c>
      <c r="F18" s="130">
        <f>IFERROR(E18/B18*100,"-")</f>
        <v>0</v>
      </c>
      <c r="G18" s="130">
        <f>IFERROR(E18/D18*100,"-")</f>
        <v>0</v>
      </c>
    </row>
    <row r="19" spans="1:7" x14ac:dyDescent="0.25">
      <c r="A19" s="26" t="s">
        <v>173</v>
      </c>
      <c r="B19" s="36">
        <v>14378.3</v>
      </c>
      <c r="C19" s="36">
        <f>C20+C21</f>
        <v>34000</v>
      </c>
      <c r="D19" s="36">
        <f>D20+D21</f>
        <v>34000</v>
      </c>
      <c r="E19" s="36">
        <v>17253.96</v>
      </c>
      <c r="F19" s="129">
        <f>E19/B19*100</f>
        <v>120</v>
      </c>
      <c r="G19" s="129">
        <f>E19/D19*100</f>
        <v>50.746941176470585</v>
      </c>
    </row>
    <row r="20" spans="1:7" x14ac:dyDescent="0.25">
      <c r="A20" s="27" t="s">
        <v>174</v>
      </c>
      <c r="B20" s="37">
        <v>0</v>
      </c>
      <c r="C20" s="37">
        <v>0</v>
      </c>
      <c r="D20" s="37">
        <v>0</v>
      </c>
      <c r="E20" s="37">
        <v>0</v>
      </c>
      <c r="F20" s="129" t="s">
        <v>23</v>
      </c>
      <c r="G20" s="129" t="s">
        <v>23</v>
      </c>
    </row>
    <row r="21" spans="1:7" x14ac:dyDescent="0.25">
      <c r="A21" s="27" t="s">
        <v>175</v>
      </c>
      <c r="B21" s="37">
        <v>14378.3</v>
      </c>
      <c r="C21" s="37">
        <v>34000</v>
      </c>
      <c r="D21" s="37">
        <v>34000</v>
      </c>
      <c r="E21" s="37">
        <v>17253.96</v>
      </c>
      <c r="F21" s="129">
        <f>E21/B21*100</f>
        <v>120</v>
      </c>
      <c r="G21" s="129">
        <f>E21/D21*100</f>
        <v>50.746941176470585</v>
      </c>
    </row>
    <row r="22" spans="1:7" x14ac:dyDescent="0.25">
      <c r="A22" s="27"/>
      <c r="B22" s="38"/>
      <c r="C22" s="38"/>
      <c r="D22" s="38"/>
      <c r="E22" s="38"/>
      <c r="F22" s="130"/>
      <c r="G22" s="130"/>
    </row>
    <row r="23" spans="1:7" x14ac:dyDescent="0.25">
      <c r="A23" s="28" t="s">
        <v>231</v>
      </c>
      <c r="B23" s="39">
        <f>B17+B19</f>
        <v>17253.96</v>
      </c>
      <c r="C23" s="39">
        <f>C17+C19</f>
        <v>34510</v>
      </c>
      <c r="D23" s="39">
        <f>D17+D19</f>
        <v>34510</v>
      </c>
      <c r="E23" s="42">
        <f>E17+E19</f>
        <v>17253.96</v>
      </c>
      <c r="F23" s="131">
        <f>E23/B23*100</f>
        <v>100</v>
      </c>
      <c r="G23" s="131">
        <f>IFERROR(E23/D23*100,"-")</f>
        <v>49.996986380759196</v>
      </c>
    </row>
    <row r="24" spans="1:7" x14ac:dyDescent="0.25">
      <c r="A24" s="149"/>
      <c r="B24" s="149"/>
      <c r="C24" s="149"/>
      <c r="D24" s="149"/>
      <c r="E24" s="149"/>
      <c r="F24" s="149"/>
      <c r="G24" s="149"/>
    </row>
    <row r="25" spans="1:7" x14ac:dyDescent="0.25">
      <c r="A25" s="149"/>
      <c r="B25" s="149"/>
      <c r="C25" s="149"/>
      <c r="D25" s="149"/>
      <c r="E25" s="149"/>
      <c r="F25" s="149"/>
      <c r="G25" s="149"/>
    </row>
    <row r="26" spans="1:7" x14ac:dyDescent="0.25">
      <c r="A26" s="149"/>
      <c r="B26" s="149"/>
      <c r="C26" s="149"/>
      <c r="D26" s="149"/>
      <c r="E26" s="149"/>
      <c r="F26" s="149"/>
      <c r="G26" s="149"/>
    </row>
    <row r="27" spans="1:7" x14ac:dyDescent="0.25">
      <c r="A27" s="149"/>
      <c r="B27" s="149"/>
      <c r="C27" s="149"/>
      <c r="D27" s="149"/>
      <c r="E27" s="149"/>
      <c r="F27" s="149"/>
      <c r="G27" s="149"/>
    </row>
    <row r="28" spans="1:7" x14ac:dyDescent="0.25">
      <c r="A28" s="149"/>
      <c r="B28" s="149"/>
      <c r="C28" s="149"/>
      <c r="D28" s="149"/>
      <c r="E28" s="149"/>
      <c r="F28" s="149"/>
      <c r="G28" s="149"/>
    </row>
    <row r="29" spans="1:7" x14ac:dyDescent="0.25">
      <c r="A29" s="149"/>
      <c r="B29" s="149"/>
      <c r="C29" s="149"/>
      <c r="D29" s="149"/>
      <c r="E29" s="149"/>
      <c r="F29" s="149"/>
      <c r="G29" s="149"/>
    </row>
    <row r="30" spans="1:7" x14ac:dyDescent="0.25">
      <c r="A30" s="149"/>
      <c r="B30" s="149"/>
      <c r="C30" s="149"/>
      <c r="D30" s="149"/>
      <c r="E30" s="149"/>
      <c r="F30" s="149"/>
      <c r="G30" s="149"/>
    </row>
    <row r="31" spans="1:7" x14ac:dyDescent="0.25">
      <c r="A31" s="149"/>
      <c r="B31" s="149"/>
      <c r="C31" s="149"/>
      <c r="D31" s="149"/>
      <c r="E31" s="149"/>
      <c r="F31" s="149"/>
      <c r="G31" s="149"/>
    </row>
    <row r="32" spans="1:7" x14ac:dyDescent="0.25">
      <c r="A32" s="149"/>
      <c r="B32" s="149"/>
      <c r="C32" s="149"/>
      <c r="D32" s="149"/>
      <c r="E32" s="149"/>
      <c r="F32" s="149"/>
      <c r="G32" s="149"/>
    </row>
    <row r="33" spans="1:7" x14ac:dyDescent="0.25">
      <c r="A33" s="149"/>
      <c r="B33" s="149"/>
      <c r="C33" s="149"/>
      <c r="D33" s="149"/>
      <c r="E33" s="149"/>
      <c r="F33" s="149"/>
      <c r="G33" s="149"/>
    </row>
    <row r="34" spans="1:7" x14ac:dyDescent="0.25">
      <c r="A34" s="149"/>
      <c r="B34" s="149"/>
      <c r="C34" s="149"/>
      <c r="D34" s="149"/>
      <c r="E34" s="149"/>
      <c r="F34" s="149"/>
      <c r="G34" s="149"/>
    </row>
    <row r="35" spans="1:7" x14ac:dyDescent="0.25">
      <c r="A35" s="149"/>
      <c r="B35" s="149"/>
      <c r="C35" s="149"/>
      <c r="D35" s="149"/>
      <c r="E35" s="149"/>
      <c r="F35" s="149"/>
      <c r="G35" s="149"/>
    </row>
    <row r="36" spans="1:7" x14ac:dyDescent="0.25">
      <c r="A36" s="149"/>
      <c r="B36" s="149"/>
      <c r="C36" s="149"/>
      <c r="D36" s="149"/>
      <c r="E36" s="149"/>
      <c r="F36" s="149"/>
      <c r="G36" s="149"/>
    </row>
    <row r="37" spans="1:7" x14ac:dyDescent="0.25">
      <c r="A37" s="149"/>
      <c r="B37" s="149"/>
      <c r="C37" s="149"/>
      <c r="D37" s="149"/>
      <c r="E37" s="149"/>
      <c r="F37" s="149"/>
      <c r="G37" s="149"/>
    </row>
  </sheetData>
  <mergeCells count="1">
    <mergeCell ref="A1:G1"/>
  </mergeCells>
  <conditionalFormatting sqref="B7:E7">
    <cfRule type="containsBlanks" dxfId="4" priority="5">
      <formula>LEN(TRIM(B7))=0</formula>
    </cfRule>
  </conditionalFormatting>
  <conditionalFormatting sqref="B9:E9">
    <cfRule type="containsBlanks" dxfId="3" priority="4">
      <formula>LEN(TRIM(B9))=0</formula>
    </cfRule>
  </conditionalFormatting>
  <conditionalFormatting sqref="B11:E11">
    <cfRule type="containsBlanks" dxfId="2" priority="3">
      <formula>LEN(TRIM(B11))=0</formula>
    </cfRule>
  </conditionalFormatting>
  <conditionalFormatting sqref="B18:E18">
    <cfRule type="containsBlanks" dxfId="1" priority="2">
      <formula>LEN(TRIM(B18))=0</formula>
    </cfRule>
  </conditionalFormatting>
  <conditionalFormatting sqref="B20:E21">
    <cfRule type="containsBlanks" dxfId="0" priority="1">
      <formula>LEN(TRIM(B20))=0</formula>
    </cfRule>
  </conditionalFormatting>
  <pageMargins left="0.7" right="0.7" top="0.75" bottom="0.75" header="0.3" footer="0.3"/>
  <pageSetup scale="91" firstPageNumber="6" orientation="landscape" useFirstPageNumber="1" r:id="rId1"/>
  <headerFooter>
    <oddFooter>&amp;CStranica 9</oddFooter>
    <evenFooter>&amp;CStranica &amp;P</evenFooter>
  </headerFooter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>
    <pageSetUpPr fitToPage="1"/>
  </sheetPr>
  <dimension ref="A1:AB239"/>
  <sheetViews>
    <sheetView tabSelected="1" showWhiteSpace="0" view="pageLayout" zoomScaleNormal="100" workbookViewId="0">
      <selection activeCell="J12" sqref="J11:J12"/>
    </sheetView>
  </sheetViews>
  <sheetFormatPr defaultRowHeight="11.25" x14ac:dyDescent="0.15"/>
  <cols>
    <col min="1" max="1" width="81.5703125" style="1" bestFit="1" customWidth="1"/>
    <col min="2" max="2" width="21" style="1" bestFit="1" customWidth="1"/>
    <col min="3" max="4" width="20.28515625" style="1" bestFit="1" customWidth="1"/>
    <col min="5" max="5" width="19" style="1" bestFit="1" customWidth="1"/>
    <col min="6" max="7" width="9.140625" style="1" customWidth="1"/>
    <col min="8" max="16384" width="9.140625" style="1"/>
  </cols>
  <sheetData>
    <row r="1" spans="1:28" ht="19.5" customHeight="1" x14ac:dyDescent="0.3">
      <c r="A1" s="162" t="s">
        <v>235</v>
      </c>
      <c r="B1" s="160"/>
      <c r="C1" s="160"/>
      <c r="D1" s="160"/>
      <c r="E1" s="160"/>
    </row>
    <row r="2" spans="1:28" x14ac:dyDescent="0.15">
      <c r="A2" s="71"/>
      <c r="B2" s="71"/>
      <c r="C2" s="71"/>
      <c r="D2" s="71"/>
      <c r="E2" s="71"/>
    </row>
    <row r="3" spans="1:28" ht="15.75" customHeight="1" x14ac:dyDescent="0.25">
      <c r="A3" s="165" t="s">
        <v>236</v>
      </c>
      <c r="B3" s="160"/>
      <c r="C3" s="160"/>
      <c r="D3" s="160"/>
      <c r="E3" s="160"/>
    </row>
    <row r="4" spans="1:28" x14ac:dyDescent="0.15">
      <c r="A4" s="71"/>
      <c r="B4" s="71"/>
      <c r="C4" s="71"/>
      <c r="D4" s="71"/>
      <c r="E4" s="71"/>
    </row>
    <row r="5" spans="1:28" ht="15.75" customHeight="1" x14ac:dyDescent="0.25">
      <c r="A5" s="169" t="s">
        <v>237</v>
      </c>
      <c r="B5" s="160"/>
      <c r="C5" s="160"/>
      <c r="D5" s="160"/>
      <c r="E5" s="160"/>
    </row>
    <row r="6" spans="1:28" x14ac:dyDescent="0.15">
      <c r="A6" s="71"/>
      <c r="B6" s="71"/>
      <c r="C6" s="71"/>
      <c r="D6" s="71"/>
      <c r="E6" s="71"/>
    </row>
    <row r="7" spans="1:28" ht="15.75" customHeight="1" x14ac:dyDescent="0.25">
      <c r="A7" s="167" t="s">
        <v>238</v>
      </c>
      <c r="B7" s="160"/>
      <c r="C7" s="160"/>
      <c r="D7" s="160"/>
      <c r="E7" s="160"/>
      <c r="F7" s="8"/>
      <c r="G7" s="8"/>
    </row>
    <row r="8" spans="1:28" x14ac:dyDescent="0.15">
      <c r="A8" s="71"/>
      <c r="B8" s="71"/>
      <c r="C8" s="71"/>
      <c r="D8" s="71"/>
      <c r="E8" s="71"/>
    </row>
    <row r="9" spans="1:28" s="43" customFormat="1" ht="25.5" customHeight="1" x14ac:dyDescent="0.15">
      <c r="A9" s="48" t="s">
        <v>239</v>
      </c>
      <c r="B9" s="48" t="s">
        <v>240</v>
      </c>
      <c r="C9" s="48" t="s">
        <v>241</v>
      </c>
      <c r="D9" s="48" t="s">
        <v>242</v>
      </c>
      <c r="E9" s="49" t="s">
        <v>243</v>
      </c>
    </row>
    <row r="10" spans="1:28" s="43" customFormat="1" ht="9.75" customHeight="1" x14ac:dyDescent="0.15">
      <c r="A10" s="133">
        <v>1</v>
      </c>
      <c r="B10" s="133">
        <v>2</v>
      </c>
      <c r="C10" s="133">
        <v>3</v>
      </c>
      <c r="D10" s="133">
        <v>4</v>
      </c>
      <c r="E10" s="134" t="s">
        <v>244</v>
      </c>
    </row>
    <row r="11" spans="1:28" s="44" customFormat="1" ht="9" customHeight="1" x14ac:dyDescent="0.2">
      <c r="A11" s="135"/>
      <c r="B11" s="136"/>
      <c r="C11" s="136"/>
      <c r="D11" s="136"/>
      <c r="E11" s="137"/>
      <c r="F11" s="43"/>
      <c r="G11" s="43"/>
      <c r="H11" s="43"/>
      <c r="I11" s="43"/>
      <c r="J11" s="43"/>
      <c r="K11" s="43"/>
      <c r="L11" s="43"/>
      <c r="M11" s="43"/>
      <c r="N11" s="43"/>
      <c r="O11" s="43"/>
      <c r="P11" s="43"/>
      <c r="Q11" s="43"/>
      <c r="R11" s="43"/>
      <c r="S11" s="43"/>
      <c r="T11" s="43"/>
      <c r="U11" s="43"/>
      <c r="V11" s="43"/>
      <c r="W11" s="43"/>
      <c r="X11" s="43"/>
      <c r="Y11" s="43"/>
      <c r="Z11" s="43"/>
      <c r="AA11" s="43"/>
      <c r="AB11" s="43"/>
    </row>
    <row r="12" spans="1:28" s="45" customFormat="1" ht="25.5" customHeight="1" x14ac:dyDescent="0.2">
      <c r="A12" s="50" t="s">
        <v>245</v>
      </c>
      <c r="B12" s="51">
        <v>14572187</v>
      </c>
      <c r="C12" s="51">
        <v>14572187</v>
      </c>
      <c r="D12" s="51">
        <v>5720372.2000000002</v>
      </c>
      <c r="E12" s="51">
        <f t="shared" ref="E12:E23" si="0">D12/C12*100</f>
        <v>39.255413068745277</v>
      </c>
      <c r="F12" s="43"/>
      <c r="G12" s="43"/>
      <c r="H12" s="43"/>
      <c r="I12" s="43"/>
      <c r="J12" s="43"/>
      <c r="K12" s="43"/>
      <c r="L12" s="43"/>
      <c r="M12" s="43"/>
      <c r="N12" s="43"/>
      <c r="O12" s="43"/>
      <c r="P12" s="43"/>
      <c r="Q12" s="43"/>
      <c r="R12" s="43"/>
      <c r="S12" s="43"/>
      <c r="T12" s="43"/>
      <c r="U12" s="43"/>
      <c r="V12" s="43"/>
      <c r="W12" s="43"/>
      <c r="X12" s="43"/>
      <c r="Y12" s="43"/>
      <c r="Z12" s="43"/>
      <c r="AA12" s="43"/>
      <c r="AB12" s="43"/>
    </row>
    <row r="13" spans="1:28" s="46" customFormat="1" ht="12.75" customHeight="1" x14ac:dyDescent="0.2">
      <c r="A13" s="52" t="s">
        <v>246</v>
      </c>
      <c r="B13" s="53">
        <v>14572187</v>
      </c>
      <c r="C13" s="53">
        <v>14572187</v>
      </c>
      <c r="D13" s="53">
        <v>5720372.2000000002</v>
      </c>
      <c r="E13" s="53">
        <f t="shared" si="0"/>
        <v>39.255413068745277</v>
      </c>
      <c r="F13" s="43"/>
      <c r="G13" s="43"/>
      <c r="H13" s="43"/>
      <c r="I13" s="43"/>
      <c r="J13" s="43"/>
      <c r="K13" s="43"/>
      <c r="L13" s="43"/>
      <c r="M13" s="43"/>
      <c r="N13" s="43"/>
      <c r="O13" s="43"/>
      <c r="P13" s="43"/>
      <c r="Q13" s="43"/>
      <c r="R13" s="43"/>
      <c r="S13" s="43"/>
      <c r="T13" s="43"/>
      <c r="U13" s="43"/>
      <c r="V13" s="43"/>
      <c r="W13" s="43"/>
      <c r="X13" s="43"/>
      <c r="Y13" s="43"/>
      <c r="Z13" s="43"/>
      <c r="AA13" s="43"/>
      <c r="AB13" s="43"/>
    </row>
    <row r="14" spans="1:28" s="46" customFormat="1" ht="12.75" customHeight="1" x14ac:dyDescent="0.2">
      <c r="A14" s="58" t="s">
        <v>247</v>
      </c>
      <c r="B14" s="56">
        <v>14572187</v>
      </c>
      <c r="C14" s="56">
        <v>14572187</v>
      </c>
      <c r="D14" s="56">
        <v>5720372.2000000002</v>
      </c>
      <c r="E14" s="56">
        <f t="shared" si="0"/>
        <v>39.255413068745277</v>
      </c>
      <c r="F14" s="43"/>
      <c r="G14" s="43"/>
      <c r="H14" s="43"/>
      <c r="I14" s="43"/>
      <c r="J14" s="43"/>
      <c r="K14" s="43"/>
      <c r="L14" s="43"/>
      <c r="M14" s="43"/>
      <c r="N14" s="43"/>
      <c r="O14" s="43"/>
      <c r="P14" s="43"/>
      <c r="Q14" s="43"/>
      <c r="R14" s="43"/>
      <c r="S14" s="43"/>
      <c r="T14" s="43"/>
      <c r="U14" s="43"/>
      <c r="V14" s="43"/>
      <c r="W14" s="43"/>
      <c r="X14" s="43"/>
      <c r="Y14" s="43"/>
      <c r="Z14" s="43"/>
      <c r="AA14" s="43"/>
      <c r="AB14" s="43"/>
    </row>
    <row r="15" spans="1:28" s="46" customFormat="1" ht="12.75" customHeight="1" x14ac:dyDescent="0.2">
      <c r="A15" s="55" t="s">
        <v>170</v>
      </c>
      <c r="B15" s="56">
        <v>1414300</v>
      </c>
      <c r="C15" s="56">
        <v>1414300</v>
      </c>
      <c r="D15" s="56">
        <v>346397.71</v>
      </c>
      <c r="E15" s="56">
        <f t="shared" si="0"/>
        <v>24.492519974545711</v>
      </c>
      <c r="F15" s="43"/>
      <c r="G15" s="43"/>
      <c r="H15" s="43"/>
      <c r="I15" s="43"/>
      <c r="J15" s="43"/>
      <c r="K15" s="43"/>
      <c r="L15" s="43"/>
      <c r="M15" s="43"/>
      <c r="N15" s="43"/>
      <c r="O15" s="43"/>
      <c r="P15" s="43"/>
      <c r="Q15" s="43"/>
      <c r="R15" s="43"/>
      <c r="S15" s="43"/>
      <c r="T15" s="43"/>
      <c r="U15" s="43"/>
      <c r="V15" s="43"/>
      <c r="W15" s="43"/>
      <c r="X15" s="43"/>
      <c r="Y15" s="43"/>
      <c r="Z15" s="43"/>
      <c r="AA15" s="43"/>
      <c r="AB15" s="43"/>
    </row>
    <row r="16" spans="1:28" s="46" customFormat="1" ht="12.75" customHeight="1" x14ac:dyDescent="0.2">
      <c r="A16" s="55" t="s">
        <v>172</v>
      </c>
      <c r="B16" s="56">
        <v>1015200</v>
      </c>
      <c r="C16" s="56">
        <v>1015200</v>
      </c>
      <c r="D16" s="56">
        <v>580448.66</v>
      </c>
      <c r="E16" s="56">
        <f t="shared" si="0"/>
        <v>57.1757939322301</v>
      </c>
      <c r="F16" s="43"/>
      <c r="G16" s="43"/>
      <c r="H16" s="43"/>
      <c r="I16" s="43"/>
      <c r="J16" s="43"/>
      <c r="K16" s="43"/>
      <c r="L16" s="43"/>
      <c r="M16" s="43"/>
      <c r="N16" s="43"/>
      <c r="O16" s="43"/>
      <c r="P16" s="43"/>
      <c r="Q16" s="43"/>
      <c r="R16" s="43"/>
      <c r="S16" s="43"/>
      <c r="T16" s="43"/>
      <c r="U16" s="43"/>
      <c r="V16" s="43"/>
      <c r="W16" s="43"/>
      <c r="X16" s="43"/>
      <c r="Y16" s="43"/>
      <c r="Z16" s="43"/>
      <c r="AA16" s="43"/>
      <c r="AB16" s="43"/>
    </row>
    <row r="17" spans="1:28" s="46" customFormat="1" ht="12.75" customHeight="1" x14ac:dyDescent="0.2">
      <c r="A17" s="55" t="s">
        <v>174</v>
      </c>
      <c r="B17" s="56">
        <v>9312650</v>
      </c>
      <c r="C17" s="56">
        <v>9312650</v>
      </c>
      <c r="D17" s="56">
        <v>4372756.9400000004</v>
      </c>
      <c r="E17" s="56">
        <f t="shared" si="0"/>
        <v>46.955022898960017</v>
      </c>
      <c r="F17" s="43"/>
      <c r="G17" s="43"/>
      <c r="H17" s="43"/>
      <c r="I17" s="43"/>
      <c r="J17" s="43"/>
      <c r="K17" s="43"/>
      <c r="L17" s="43"/>
      <c r="M17" s="43"/>
      <c r="N17" s="43"/>
      <c r="O17" s="43"/>
      <c r="P17" s="43"/>
      <c r="Q17" s="43"/>
      <c r="R17" s="43"/>
      <c r="S17" s="43"/>
      <c r="T17" s="43"/>
      <c r="U17" s="43"/>
      <c r="V17" s="43"/>
      <c r="W17" s="43"/>
      <c r="X17" s="43"/>
      <c r="Y17" s="43"/>
      <c r="Z17" s="43"/>
      <c r="AA17" s="43"/>
      <c r="AB17" s="43"/>
    </row>
    <row r="18" spans="1:28" s="46" customFormat="1" ht="12.75" customHeight="1" x14ac:dyDescent="0.2">
      <c r="A18" s="55" t="s">
        <v>175</v>
      </c>
      <c r="B18" s="56">
        <v>154000</v>
      </c>
      <c r="C18" s="56">
        <v>154000</v>
      </c>
      <c r="D18" s="56">
        <v>297253.96000000002</v>
      </c>
      <c r="E18" s="56">
        <f t="shared" si="0"/>
        <v>193.02205194805197</v>
      </c>
      <c r="F18" s="43"/>
      <c r="G18" s="43"/>
      <c r="H18" s="43"/>
      <c r="I18" s="43"/>
      <c r="J18" s="43"/>
      <c r="K18" s="43"/>
      <c r="L18" s="43"/>
      <c r="M18" s="43"/>
      <c r="N18" s="43"/>
      <c r="O18" s="43"/>
      <c r="P18" s="43"/>
      <c r="Q18" s="43"/>
      <c r="R18" s="43"/>
      <c r="S18" s="43"/>
      <c r="T18" s="43"/>
      <c r="U18" s="43"/>
      <c r="V18" s="43"/>
      <c r="W18" s="43"/>
      <c r="X18" s="43"/>
      <c r="Y18" s="43"/>
      <c r="Z18" s="43"/>
      <c r="AA18" s="43"/>
      <c r="AB18" s="43"/>
    </row>
    <row r="19" spans="1:28" s="46" customFormat="1" ht="12.75" customHeight="1" x14ac:dyDescent="0.2">
      <c r="A19" s="55" t="s">
        <v>178</v>
      </c>
      <c r="B19" s="56">
        <v>531970</v>
      </c>
      <c r="C19" s="56">
        <v>531970</v>
      </c>
      <c r="D19" s="56">
        <v>15997.13</v>
      </c>
      <c r="E19" s="56">
        <f t="shared" si="0"/>
        <v>3.0071488993740245</v>
      </c>
      <c r="F19" s="43"/>
      <c r="G19" s="43"/>
      <c r="H19" s="43"/>
      <c r="I19" s="43"/>
      <c r="J19" s="43"/>
      <c r="K19" s="43"/>
      <c r="L19" s="43"/>
      <c r="M19" s="43"/>
      <c r="N19" s="43"/>
      <c r="O19" s="43"/>
      <c r="P19" s="43"/>
      <c r="Q19" s="43"/>
      <c r="R19" s="43"/>
      <c r="S19" s="43"/>
      <c r="T19" s="43"/>
      <c r="U19" s="43"/>
      <c r="V19" s="43"/>
      <c r="W19" s="43"/>
      <c r="X19" s="43"/>
      <c r="Y19" s="43"/>
      <c r="Z19" s="43"/>
      <c r="AA19" s="43"/>
      <c r="AB19" s="43"/>
    </row>
    <row r="20" spans="1:28" s="46" customFormat="1" ht="12.75" customHeight="1" x14ac:dyDescent="0.2">
      <c r="A20" s="55" t="s">
        <v>179</v>
      </c>
      <c r="B20" s="56">
        <v>1914867</v>
      </c>
      <c r="C20" s="56">
        <v>1914867</v>
      </c>
      <c r="D20" s="56">
        <v>0</v>
      </c>
      <c r="E20" s="56">
        <f t="shared" si="0"/>
        <v>0</v>
      </c>
      <c r="F20" s="43"/>
      <c r="G20" s="43"/>
      <c r="H20" s="43"/>
      <c r="I20" s="43"/>
      <c r="J20" s="43"/>
      <c r="K20" s="43"/>
      <c r="L20" s="43"/>
      <c r="M20" s="43"/>
      <c r="N20" s="43"/>
      <c r="O20" s="43"/>
      <c r="P20" s="43"/>
      <c r="Q20" s="43"/>
      <c r="R20" s="43"/>
      <c r="S20" s="43"/>
      <c r="T20" s="43"/>
      <c r="U20" s="43"/>
      <c r="V20" s="43"/>
      <c r="W20" s="43"/>
      <c r="X20" s="43"/>
      <c r="Y20" s="43"/>
      <c r="Z20" s="43"/>
      <c r="AA20" s="43"/>
      <c r="AB20" s="43"/>
    </row>
    <row r="21" spans="1:28" s="46" customFormat="1" ht="12.75" customHeight="1" x14ac:dyDescent="0.2">
      <c r="A21" s="55" t="s">
        <v>180</v>
      </c>
      <c r="B21" s="56">
        <v>223600</v>
      </c>
      <c r="C21" s="56">
        <v>223600</v>
      </c>
      <c r="D21" s="56">
        <v>104665.41</v>
      </c>
      <c r="E21" s="56">
        <f t="shared" si="0"/>
        <v>46.809217352415025</v>
      </c>
      <c r="F21" s="43"/>
      <c r="G21" s="43"/>
      <c r="H21" s="43"/>
      <c r="I21" s="43"/>
      <c r="J21" s="43"/>
      <c r="K21" s="43"/>
      <c r="L21" s="43"/>
      <c r="M21" s="43"/>
      <c r="N21" s="43"/>
      <c r="O21" s="43"/>
      <c r="P21" s="43"/>
      <c r="Q21" s="43"/>
      <c r="R21" s="43"/>
      <c r="S21" s="43"/>
      <c r="T21" s="43"/>
      <c r="U21" s="43"/>
      <c r="V21" s="43"/>
      <c r="W21" s="43"/>
      <c r="X21" s="43"/>
      <c r="Y21" s="43"/>
      <c r="Z21" s="43"/>
      <c r="AA21" s="43"/>
      <c r="AB21" s="43"/>
    </row>
    <row r="22" spans="1:28" s="46" customFormat="1" ht="12.75" customHeight="1" x14ac:dyDescent="0.2">
      <c r="A22" s="55" t="s">
        <v>182</v>
      </c>
      <c r="B22" s="56">
        <v>1000</v>
      </c>
      <c r="C22" s="56">
        <v>1000</v>
      </c>
      <c r="D22" s="56">
        <v>1500</v>
      </c>
      <c r="E22" s="56">
        <f t="shared" si="0"/>
        <v>150</v>
      </c>
      <c r="F22" s="43"/>
      <c r="G22" s="43"/>
      <c r="H22" s="43"/>
      <c r="I22" s="43"/>
      <c r="J22" s="43"/>
      <c r="K22" s="43"/>
      <c r="L22" s="43"/>
      <c r="M22" s="43"/>
      <c r="N22" s="43"/>
      <c r="O22" s="43"/>
      <c r="P22" s="43"/>
      <c r="Q22" s="43"/>
      <c r="R22" s="43"/>
      <c r="S22" s="43"/>
      <c r="T22" s="43"/>
      <c r="U22" s="43"/>
      <c r="V22" s="43"/>
      <c r="W22" s="43"/>
      <c r="X22" s="43"/>
      <c r="Y22" s="43"/>
      <c r="Z22" s="43"/>
      <c r="AA22" s="43"/>
      <c r="AB22" s="43"/>
    </row>
    <row r="23" spans="1:28" s="46" customFormat="1" ht="12.75" customHeight="1" x14ac:dyDescent="0.2">
      <c r="A23" s="55" t="s">
        <v>184</v>
      </c>
      <c r="B23" s="56">
        <v>4600</v>
      </c>
      <c r="C23" s="56">
        <v>4600</v>
      </c>
      <c r="D23" s="56">
        <v>1352.39</v>
      </c>
      <c r="E23" s="56">
        <f t="shared" si="0"/>
        <v>29.399782608695656</v>
      </c>
      <c r="F23" s="43"/>
      <c r="G23" s="43"/>
      <c r="H23" s="43"/>
      <c r="I23" s="43"/>
      <c r="J23" s="43"/>
      <c r="K23" s="43"/>
      <c r="L23" s="43"/>
      <c r="M23" s="43"/>
      <c r="N23" s="43"/>
      <c r="O23" s="43"/>
      <c r="P23" s="43"/>
      <c r="Q23" s="43"/>
      <c r="R23" s="43"/>
      <c r="S23" s="43"/>
      <c r="T23" s="43"/>
      <c r="U23" s="43"/>
      <c r="V23" s="43"/>
      <c r="W23" s="43"/>
      <c r="X23" s="43"/>
      <c r="Y23" s="43"/>
      <c r="Z23" s="43"/>
      <c r="AA23" s="43"/>
      <c r="AB23" s="43"/>
    </row>
    <row r="24" spans="1:28" s="46" customFormat="1" ht="12.75" customHeight="1" x14ac:dyDescent="0.2">
      <c r="A24" s="55"/>
      <c r="B24" s="56"/>
      <c r="C24" s="56"/>
      <c r="D24" s="56"/>
      <c r="E24" s="57"/>
      <c r="F24" s="43"/>
      <c r="G24" s="43"/>
      <c r="H24" s="43"/>
      <c r="I24" s="43"/>
      <c r="J24" s="43"/>
      <c r="K24" s="43"/>
      <c r="L24" s="43"/>
      <c r="M24" s="43"/>
      <c r="N24" s="43"/>
      <c r="O24" s="43"/>
      <c r="P24" s="43"/>
      <c r="Q24" s="43"/>
      <c r="R24" s="43"/>
      <c r="S24" s="43"/>
      <c r="T24" s="43"/>
      <c r="U24" s="43"/>
      <c r="V24" s="43"/>
      <c r="W24" s="43"/>
      <c r="X24" s="43"/>
      <c r="Y24" s="43"/>
      <c r="Z24" s="43"/>
      <c r="AA24" s="43"/>
      <c r="AB24" s="43"/>
    </row>
    <row r="25" spans="1:28" s="46" customFormat="1" ht="12.75" customHeight="1" x14ac:dyDescent="0.2">
      <c r="A25" s="52" t="s">
        <v>248</v>
      </c>
      <c r="B25" s="53">
        <v>2148467</v>
      </c>
      <c r="C25" s="53">
        <v>2148467</v>
      </c>
      <c r="D25" s="53">
        <v>124552.91</v>
      </c>
      <c r="E25" s="53">
        <f>D25/C25*100</f>
        <v>5.7972922088167982</v>
      </c>
      <c r="F25" s="43"/>
      <c r="G25" s="43"/>
      <c r="H25" s="43"/>
      <c r="I25" s="43"/>
      <c r="J25" s="43"/>
      <c r="K25" s="43"/>
      <c r="L25" s="43"/>
      <c r="M25" s="43"/>
      <c r="N25" s="43"/>
      <c r="O25" s="43"/>
      <c r="P25" s="43"/>
      <c r="Q25" s="43"/>
      <c r="R25" s="43"/>
      <c r="S25" s="43"/>
      <c r="T25" s="43"/>
      <c r="U25" s="43"/>
      <c r="V25" s="43"/>
      <c r="W25" s="43"/>
      <c r="X25" s="43"/>
      <c r="Y25" s="43"/>
      <c r="Z25" s="43"/>
      <c r="AA25" s="43"/>
      <c r="AB25" s="43"/>
    </row>
    <row r="26" spans="1:28" s="47" customFormat="1" ht="12.75" customHeight="1" x14ac:dyDescent="0.2">
      <c r="A26" s="59" t="s">
        <v>249</v>
      </c>
      <c r="B26" s="61">
        <v>0</v>
      </c>
      <c r="C26" s="61">
        <v>0</v>
      </c>
      <c r="D26" s="61">
        <v>8712.5</v>
      </c>
      <c r="E26" s="60"/>
      <c r="F26" s="43"/>
      <c r="G26" s="43"/>
      <c r="H26" s="43"/>
      <c r="I26" s="43"/>
      <c r="J26" s="43"/>
      <c r="K26" s="43"/>
      <c r="L26" s="43"/>
      <c r="M26" s="43"/>
      <c r="N26" s="43"/>
      <c r="O26" s="43"/>
      <c r="P26" s="43"/>
      <c r="Q26" s="43"/>
      <c r="R26" s="43"/>
      <c r="S26" s="43"/>
      <c r="T26" s="43"/>
      <c r="U26" s="43"/>
      <c r="V26" s="43"/>
      <c r="W26" s="43"/>
      <c r="X26" s="43"/>
      <c r="Y26" s="43"/>
      <c r="Z26" s="43"/>
      <c r="AA26" s="43"/>
      <c r="AB26" s="43"/>
    </row>
    <row r="27" spans="1:28" s="46" customFormat="1" ht="12.75" customHeight="1" x14ac:dyDescent="0.2">
      <c r="A27" s="55" t="s">
        <v>172</v>
      </c>
      <c r="B27" s="56"/>
      <c r="C27" s="56"/>
      <c r="D27" s="56">
        <v>8712.5</v>
      </c>
      <c r="E27" s="57" t="s">
        <v>23</v>
      </c>
      <c r="F27" s="43"/>
      <c r="G27" s="43"/>
      <c r="H27" s="43"/>
      <c r="I27" s="43"/>
      <c r="J27" s="43"/>
      <c r="K27" s="43"/>
      <c r="L27" s="43"/>
      <c r="M27" s="43"/>
      <c r="N27" s="43"/>
      <c r="O27" s="43"/>
      <c r="P27" s="43"/>
      <c r="Q27" s="43"/>
      <c r="R27" s="43"/>
      <c r="S27" s="43"/>
      <c r="T27" s="43"/>
      <c r="U27" s="43"/>
      <c r="V27" s="43"/>
      <c r="W27" s="43"/>
      <c r="X27" s="43"/>
      <c r="Y27" s="43"/>
      <c r="Z27" s="43"/>
      <c r="AA27" s="43"/>
      <c r="AB27" s="43"/>
    </row>
    <row r="28" spans="1:28" s="46" customFormat="1" ht="12.75" customHeight="1" x14ac:dyDescent="0.2">
      <c r="A28" s="62" t="s">
        <v>163</v>
      </c>
      <c r="B28" s="53"/>
      <c r="C28" s="53"/>
      <c r="D28" s="53">
        <v>8712.5</v>
      </c>
      <c r="E28" s="54" t="s">
        <v>23</v>
      </c>
      <c r="F28" s="43"/>
      <c r="G28" s="43"/>
      <c r="H28" s="43"/>
      <c r="I28" s="43"/>
      <c r="J28" s="43"/>
      <c r="K28" s="43"/>
      <c r="L28" s="43"/>
      <c r="M28" s="43"/>
      <c r="N28" s="43"/>
      <c r="O28" s="43"/>
      <c r="P28" s="43"/>
      <c r="Q28" s="43"/>
      <c r="R28" s="43"/>
      <c r="S28" s="43"/>
      <c r="T28" s="43"/>
      <c r="U28" s="43"/>
      <c r="V28" s="43"/>
      <c r="W28" s="43"/>
      <c r="X28" s="43"/>
      <c r="Y28" s="43"/>
      <c r="Z28" s="43"/>
      <c r="AA28" s="43"/>
      <c r="AB28" s="43"/>
    </row>
    <row r="29" spans="1:28" s="46" customFormat="1" ht="12.75" customHeight="1" x14ac:dyDescent="0.2">
      <c r="A29" s="63" t="s">
        <v>165</v>
      </c>
      <c r="B29" s="65"/>
      <c r="C29" s="65"/>
      <c r="D29" s="56">
        <v>8712.5</v>
      </c>
      <c r="E29" s="57" t="s">
        <v>23</v>
      </c>
      <c r="F29" s="43"/>
      <c r="G29" s="43"/>
      <c r="H29" s="43"/>
      <c r="I29" s="43"/>
      <c r="J29" s="43"/>
      <c r="K29" s="43"/>
      <c r="L29" s="43"/>
      <c r="M29" s="43"/>
      <c r="N29" s="43"/>
      <c r="O29" s="43"/>
      <c r="P29" s="43"/>
      <c r="Q29" s="43"/>
      <c r="R29" s="43"/>
      <c r="S29" s="43"/>
      <c r="T29" s="43"/>
      <c r="U29" s="43"/>
      <c r="V29" s="43"/>
      <c r="W29" s="43"/>
      <c r="X29" s="43"/>
      <c r="Y29" s="43"/>
      <c r="Z29" s="43"/>
      <c r="AA29" s="43"/>
      <c r="AB29" s="43"/>
    </row>
    <row r="30" spans="1:28" s="47" customFormat="1" ht="12.75" customHeight="1" x14ac:dyDescent="0.2">
      <c r="A30" s="59" t="s">
        <v>250</v>
      </c>
      <c r="B30" s="61">
        <v>0</v>
      </c>
      <c r="C30" s="61">
        <v>0</v>
      </c>
      <c r="D30" s="61">
        <v>11175</v>
      </c>
      <c r="E30" s="60">
        <v>0</v>
      </c>
      <c r="F30" s="43"/>
      <c r="G30" s="43"/>
      <c r="H30" s="43"/>
      <c r="I30" s="43"/>
      <c r="J30" s="43"/>
      <c r="K30" s="43"/>
      <c r="L30" s="43"/>
      <c r="M30" s="43"/>
      <c r="N30" s="43"/>
      <c r="O30" s="43"/>
      <c r="P30" s="43"/>
      <c r="Q30" s="43"/>
      <c r="R30" s="43"/>
      <c r="S30" s="43"/>
      <c r="T30" s="43"/>
      <c r="U30" s="43"/>
      <c r="V30" s="43"/>
      <c r="W30" s="43"/>
      <c r="X30" s="43"/>
      <c r="Y30" s="43"/>
      <c r="Z30" s="43"/>
      <c r="AA30" s="43"/>
      <c r="AB30" s="43"/>
    </row>
    <row r="31" spans="1:28" s="46" customFormat="1" ht="12.75" customHeight="1" x14ac:dyDescent="0.2">
      <c r="A31" s="55" t="s">
        <v>172</v>
      </c>
      <c r="B31" s="56"/>
      <c r="C31" s="56"/>
      <c r="D31" s="56">
        <v>11175</v>
      </c>
      <c r="E31" s="57" t="s">
        <v>23</v>
      </c>
      <c r="F31" s="43"/>
      <c r="G31" s="43"/>
      <c r="H31" s="43"/>
      <c r="I31" s="43"/>
      <c r="J31" s="43"/>
      <c r="K31" s="43"/>
      <c r="L31" s="43"/>
      <c r="M31" s="43"/>
      <c r="N31" s="43"/>
      <c r="O31" s="43"/>
      <c r="P31" s="43"/>
      <c r="Q31" s="43"/>
      <c r="R31" s="43"/>
      <c r="S31" s="43"/>
      <c r="T31" s="43"/>
      <c r="U31" s="43"/>
      <c r="V31" s="43"/>
      <c r="W31" s="43"/>
      <c r="X31" s="43"/>
      <c r="Y31" s="43"/>
      <c r="Z31" s="43"/>
      <c r="AA31" s="43"/>
      <c r="AB31" s="43"/>
    </row>
    <row r="32" spans="1:28" s="46" customFormat="1" ht="12.75" customHeight="1" x14ac:dyDescent="0.2">
      <c r="A32" s="62" t="s">
        <v>163</v>
      </c>
      <c r="B32" s="53"/>
      <c r="C32" s="53"/>
      <c r="D32" s="53">
        <v>11175</v>
      </c>
      <c r="E32" s="54" t="s">
        <v>23</v>
      </c>
      <c r="F32" s="43"/>
      <c r="G32" s="43"/>
      <c r="H32" s="43"/>
      <c r="I32" s="43"/>
      <c r="J32" s="43"/>
      <c r="K32" s="43"/>
      <c r="L32" s="43"/>
      <c r="M32" s="43"/>
      <c r="N32" s="43"/>
      <c r="O32" s="43"/>
      <c r="P32" s="43"/>
      <c r="Q32" s="43"/>
      <c r="R32" s="43"/>
      <c r="S32" s="43"/>
      <c r="T32" s="43"/>
      <c r="U32" s="43"/>
      <c r="V32" s="43"/>
      <c r="W32" s="43"/>
      <c r="X32" s="43"/>
      <c r="Y32" s="43"/>
      <c r="Z32" s="43"/>
      <c r="AA32" s="43"/>
      <c r="AB32" s="43"/>
    </row>
    <row r="33" spans="1:28" s="46" customFormat="1" ht="12.75" customHeight="1" x14ac:dyDescent="0.2">
      <c r="A33" s="63" t="s">
        <v>165</v>
      </c>
      <c r="B33" s="65"/>
      <c r="C33" s="65"/>
      <c r="D33" s="56">
        <v>11175</v>
      </c>
      <c r="E33" s="57" t="s">
        <v>23</v>
      </c>
      <c r="F33" s="43"/>
      <c r="G33" s="43"/>
      <c r="H33" s="43"/>
      <c r="I33" s="43"/>
      <c r="J33" s="43"/>
      <c r="K33" s="43"/>
      <c r="L33" s="43"/>
      <c r="M33" s="43"/>
      <c r="N33" s="43"/>
      <c r="O33" s="43"/>
      <c r="P33" s="43"/>
      <c r="Q33" s="43"/>
      <c r="R33" s="43"/>
      <c r="S33" s="43"/>
      <c r="T33" s="43"/>
      <c r="U33" s="43"/>
      <c r="V33" s="43"/>
      <c r="W33" s="43"/>
      <c r="X33" s="43"/>
      <c r="Y33" s="43"/>
      <c r="Z33" s="43"/>
      <c r="AA33" s="43"/>
      <c r="AB33" s="43"/>
    </row>
    <row r="34" spans="1:28" s="47" customFormat="1" ht="25.5" customHeight="1" x14ac:dyDescent="0.2">
      <c r="A34" s="59" t="s">
        <v>251</v>
      </c>
      <c r="B34" s="61">
        <v>223600</v>
      </c>
      <c r="C34" s="61">
        <v>223600</v>
      </c>
      <c r="D34" s="61">
        <v>104665.41</v>
      </c>
      <c r="E34" s="61">
        <f>D34/C34*100</f>
        <v>46.809217352415025</v>
      </c>
      <c r="F34" s="43"/>
      <c r="G34" s="43"/>
      <c r="H34" s="43"/>
      <c r="I34" s="43"/>
      <c r="J34" s="43"/>
      <c r="K34" s="43"/>
      <c r="L34" s="43"/>
      <c r="M34" s="43"/>
      <c r="N34" s="43"/>
      <c r="O34" s="43"/>
      <c r="P34" s="43"/>
      <c r="Q34" s="43"/>
      <c r="R34" s="43"/>
      <c r="S34" s="43"/>
      <c r="T34" s="43"/>
      <c r="U34" s="43"/>
      <c r="V34" s="43"/>
      <c r="W34" s="43"/>
      <c r="X34" s="43"/>
      <c r="Y34" s="43"/>
      <c r="Z34" s="43"/>
      <c r="AA34" s="43"/>
      <c r="AB34" s="43"/>
    </row>
    <row r="35" spans="1:28" s="46" customFormat="1" ht="12.75" customHeight="1" x14ac:dyDescent="0.2">
      <c r="A35" s="55" t="s">
        <v>180</v>
      </c>
      <c r="B35" s="56">
        <v>223600</v>
      </c>
      <c r="C35" s="56">
        <v>223600</v>
      </c>
      <c r="D35" s="56">
        <v>104665.41</v>
      </c>
      <c r="E35" s="56">
        <f>D35/C35*100</f>
        <v>46.809217352415025</v>
      </c>
      <c r="F35" s="43"/>
      <c r="G35" s="43"/>
      <c r="H35" s="43"/>
      <c r="I35" s="43"/>
      <c r="J35" s="43"/>
      <c r="K35" s="43"/>
      <c r="L35" s="43"/>
      <c r="M35" s="43"/>
      <c r="N35" s="43"/>
      <c r="O35" s="43"/>
      <c r="P35" s="43"/>
      <c r="Q35" s="43"/>
      <c r="R35" s="43"/>
      <c r="S35" s="43"/>
      <c r="T35" s="43"/>
      <c r="U35" s="43"/>
      <c r="V35" s="43"/>
      <c r="W35" s="43"/>
      <c r="X35" s="43"/>
      <c r="Y35" s="43"/>
      <c r="Z35" s="43"/>
      <c r="AA35" s="43"/>
      <c r="AB35" s="43"/>
    </row>
    <row r="36" spans="1:28" s="46" customFormat="1" ht="12.75" customHeight="1" x14ac:dyDescent="0.2">
      <c r="A36" s="62" t="s">
        <v>91</v>
      </c>
      <c r="B36" s="53">
        <v>208000</v>
      </c>
      <c r="C36" s="53">
        <v>208000</v>
      </c>
      <c r="D36" s="53">
        <v>96758.35</v>
      </c>
      <c r="E36" s="53">
        <f>D36/C36*100</f>
        <v>46.518437500000005</v>
      </c>
      <c r="F36" s="43"/>
      <c r="G36" s="43"/>
      <c r="H36" s="43"/>
      <c r="I36" s="43"/>
      <c r="J36" s="43"/>
      <c r="K36" s="43"/>
      <c r="L36" s="43"/>
      <c r="M36" s="43"/>
      <c r="N36" s="43"/>
      <c r="O36" s="43"/>
      <c r="P36" s="43"/>
      <c r="Q36" s="43"/>
      <c r="R36" s="43"/>
      <c r="S36" s="43"/>
      <c r="T36" s="43"/>
      <c r="U36" s="43"/>
      <c r="V36" s="43"/>
      <c r="W36" s="43"/>
      <c r="X36" s="43"/>
      <c r="Y36" s="43"/>
      <c r="Z36" s="43"/>
      <c r="AA36" s="43"/>
      <c r="AB36" s="43"/>
    </row>
    <row r="37" spans="1:28" s="46" customFormat="1" ht="12.75" customHeight="1" x14ac:dyDescent="0.2">
      <c r="A37" s="63" t="s">
        <v>93</v>
      </c>
      <c r="B37" s="65"/>
      <c r="C37" s="65"/>
      <c r="D37" s="56">
        <v>89251.46</v>
      </c>
      <c r="E37" s="57" t="s">
        <v>23</v>
      </c>
      <c r="F37" s="43"/>
      <c r="G37" s="43"/>
      <c r="H37" s="43"/>
      <c r="I37" s="43"/>
      <c r="J37" s="43"/>
      <c r="K37" s="43"/>
      <c r="L37" s="43"/>
      <c r="M37" s="43"/>
      <c r="N37" s="43"/>
      <c r="O37" s="43"/>
      <c r="P37" s="43"/>
      <c r="Q37" s="43"/>
      <c r="R37" s="43"/>
      <c r="S37" s="43"/>
      <c r="T37" s="43"/>
      <c r="U37" s="43"/>
      <c r="V37" s="43"/>
      <c r="W37" s="43"/>
      <c r="X37" s="43"/>
      <c r="Y37" s="43"/>
      <c r="Z37" s="43"/>
      <c r="AA37" s="43"/>
      <c r="AB37" s="43"/>
    </row>
    <row r="38" spans="1:28" s="46" customFormat="1" ht="12.75" customHeight="1" x14ac:dyDescent="0.2">
      <c r="A38" s="63" t="s">
        <v>96</v>
      </c>
      <c r="B38" s="65"/>
      <c r="C38" s="65"/>
      <c r="D38" s="56">
        <v>1500</v>
      </c>
      <c r="E38" s="57" t="s">
        <v>23</v>
      </c>
      <c r="F38" s="43"/>
      <c r="G38" s="43"/>
      <c r="H38" s="43"/>
      <c r="I38" s="43"/>
      <c r="J38" s="43"/>
      <c r="K38" s="43"/>
      <c r="L38" s="43"/>
      <c r="M38" s="43"/>
      <c r="N38" s="43"/>
      <c r="O38" s="43"/>
      <c r="P38" s="43"/>
      <c r="Q38" s="43"/>
      <c r="R38" s="43"/>
      <c r="S38" s="43"/>
      <c r="T38" s="43"/>
      <c r="U38" s="43"/>
      <c r="V38" s="43"/>
      <c r="W38" s="43"/>
      <c r="X38" s="43"/>
      <c r="Y38" s="43"/>
      <c r="Z38" s="43"/>
      <c r="AA38" s="43"/>
      <c r="AB38" s="43"/>
    </row>
    <row r="39" spans="1:28" s="46" customFormat="1" ht="12.75" customHeight="1" x14ac:dyDescent="0.2">
      <c r="A39" s="63" t="s">
        <v>98</v>
      </c>
      <c r="B39" s="65"/>
      <c r="C39" s="65"/>
      <c r="D39" s="56">
        <v>6006.89</v>
      </c>
      <c r="E39" s="57" t="s">
        <v>23</v>
      </c>
      <c r="F39" s="43"/>
      <c r="G39" s="43"/>
      <c r="H39" s="43"/>
      <c r="I39" s="43"/>
      <c r="J39" s="43"/>
      <c r="K39" s="43"/>
      <c r="L39" s="43"/>
      <c r="M39" s="43"/>
      <c r="N39" s="43"/>
      <c r="O39" s="43"/>
      <c r="P39" s="43"/>
      <c r="Q39" s="43"/>
      <c r="R39" s="43"/>
      <c r="S39" s="43"/>
      <c r="T39" s="43"/>
      <c r="U39" s="43"/>
      <c r="V39" s="43"/>
      <c r="W39" s="43"/>
      <c r="X39" s="43"/>
      <c r="Y39" s="43"/>
      <c r="Z39" s="43"/>
      <c r="AA39" s="43"/>
      <c r="AB39" s="43"/>
    </row>
    <row r="40" spans="1:28" s="46" customFormat="1" ht="12.75" customHeight="1" x14ac:dyDescent="0.2">
      <c r="A40" s="62" t="s">
        <v>99</v>
      </c>
      <c r="B40" s="53">
        <v>15600</v>
      </c>
      <c r="C40" s="53">
        <v>15600</v>
      </c>
      <c r="D40" s="53">
        <v>7907.06</v>
      </c>
      <c r="E40" s="53">
        <f>D40/C40*100</f>
        <v>50.686282051282049</v>
      </c>
      <c r="F40" s="43"/>
      <c r="G40" s="43"/>
      <c r="H40" s="43"/>
      <c r="I40" s="43"/>
      <c r="J40" s="43"/>
      <c r="K40" s="43"/>
      <c r="L40" s="43"/>
      <c r="M40" s="43"/>
      <c r="N40" s="43"/>
      <c r="O40" s="43"/>
      <c r="P40" s="43"/>
      <c r="Q40" s="43"/>
      <c r="R40" s="43"/>
      <c r="S40" s="43"/>
      <c r="T40" s="43"/>
      <c r="U40" s="43"/>
      <c r="V40" s="43"/>
      <c r="W40" s="43"/>
      <c r="X40" s="43"/>
      <c r="Y40" s="43"/>
      <c r="Z40" s="43"/>
      <c r="AA40" s="43"/>
      <c r="AB40" s="43"/>
    </row>
    <row r="41" spans="1:28" s="46" customFormat="1" ht="12.75" customHeight="1" x14ac:dyDescent="0.2">
      <c r="A41" s="63" t="s">
        <v>101</v>
      </c>
      <c r="B41" s="65"/>
      <c r="C41" s="65"/>
      <c r="D41" s="56">
        <v>1288</v>
      </c>
      <c r="E41" s="57" t="s">
        <v>23</v>
      </c>
      <c r="F41" s="43"/>
      <c r="G41" s="43"/>
      <c r="H41" s="43"/>
      <c r="I41" s="43"/>
      <c r="J41" s="43"/>
      <c r="K41" s="43"/>
      <c r="L41" s="43"/>
      <c r="M41" s="43"/>
      <c r="N41" s="43"/>
      <c r="O41" s="43"/>
      <c r="P41" s="43"/>
      <c r="Q41" s="43"/>
      <c r="R41" s="43"/>
      <c r="S41" s="43"/>
      <c r="T41" s="43"/>
      <c r="U41" s="43"/>
      <c r="V41" s="43"/>
      <c r="W41" s="43"/>
      <c r="X41" s="43"/>
      <c r="Y41" s="43"/>
      <c r="Z41" s="43"/>
      <c r="AA41" s="43"/>
      <c r="AB41" s="43"/>
    </row>
    <row r="42" spans="1:28" s="46" customFormat="1" ht="12.75" customHeight="1" x14ac:dyDescent="0.2">
      <c r="A42" s="63" t="s">
        <v>102</v>
      </c>
      <c r="B42" s="65"/>
      <c r="C42" s="65"/>
      <c r="D42" s="56">
        <v>5782.88</v>
      </c>
      <c r="E42" s="57" t="s">
        <v>23</v>
      </c>
      <c r="F42" s="43"/>
      <c r="G42" s="43"/>
      <c r="H42" s="43"/>
      <c r="I42" s="43"/>
      <c r="J42" s="43"/>
      <c r="K42" s="43"/>
      <c r="L42" s="43"/>
      <c r="M42" s="43"/>
      <c r="N42" s="43"/>
      <c r="O42" s="43"/>
      <c r="P42" s="43"/>
      <c r="Q42" s="43"/>
      <c r="R42" s="43"/>
      <c r="S42" s="43"/>
      <c r="T42" s="43"/>
      <c r="U42" s="43"/>
      <c r="V42" s="43"/>
      <c r="W42" s="43"/>
      <c r="X42" s="43"/>
      <c r="Y42" s="43"/>
      <c r="Z42" s="43"/>
      <c r="AA42" s="43"/>
      <c r="AB42" s="43"/>
    </row>
    <row r="43" spans="1:28" s="46" customFormat="1" ht="12.75" customHeight="1" x14ac:dyDescent="0.2">
      <c r="A43" s="63" t="s">
        <v>103</v>
      </c>
      <c r="B43" s="65"/>
      <c r="C43" s="65"/>
      <c r="D43" s="56">
        <v>836.18</v>
      </c>
      <c r="E43" s="57" t="s">
        <v>23</v>
      </c>
      <c r="F43" s="43"/>
      <c r="G43" s="43"/>
      <c r="H43" s="43"/>
      <c r="I43" s="43"/>
      <c r="J43" s="43"/>
      <c r="K43" s="43"/>
      <c r="L43" s="43"/>
      <c r="M43" s="43"/>
      <c r="N43" s="43"/>
      <c r="O43" s="43"/>
      <c r="P43" s="43"/>
      <c r="Q43" s="43"/>
      <c r="R43" s="43"/>
      <c r="S43" s="43"/>
      <c r="T43" s="43"/>
      <c r="U43" s="43"/>
      <c r="V43" s="43"/>
      <c r="W43" s="43"/>
      <c r="X43" s="43"/>
      <c r="Y43" s="43"/>
      <c r="Z43" s="43"/>
      <c r="AA43" s="43"/>
      <c r="AB43" s="43"/>
    </row>
    <row r="44" spans="1:28" s="47" customFormat="1" ht="12.75" customHeight="1" x14ac:dyDescent="0.2">
      <c r="A44" s="59" t="s">
        <v>252</v>
      </c>
      <c r="B44" s="61">
        <v>807366</v>
      </c>
      <c r="C44" s="61">
        <v>807366</v>
      </c>
      <c r="D44" s="61">
        <v>0</v>
      </c>
      <c r="E44" s="60">
        <f>D44/C44*100</f>
        <v>0</v>
      </c>
      <c r="F44" s="43"/>
      <c r="G44" s="43"/>
      <c r="H44" s="43"/>
      <c r="I44" s="43"/>
      <c r="J44" s="43"/>
      <c r="K44" s="43"/>
      <c r="L44" s="43"/>
      <c r="M44" s="43"/>
      <c r="N44" s="43"/>
      <c r="O44" s="43"/>
      <c r="P44" s="43"/>
      <c r="Q44" s="43"/>
      <c r="R44" s="43"/>
      <c r="S44" s="43"/>
      <c r="T44" s="43"/>
      <c r="U44" s="43"/>
      <c r="V44" s="43"/>
      <c r="W44" s="43"/>
      <c r="X44" s="43"/>
      <c r="Y44" s="43"/>
      <c r="Z44" s="43"/>
      <c r="AA44" s="43"/>
      <c r="AB44" s="43"/>
    </row>
    <row r="45" spans="1:28" s="46" customFormat="1" ht="12.75" customHeight="1" x14ac:dyDescent="0.2">
      <c r="A45" s="55" t="s">
        <v>172</v>
      </c>
      <c r="B45" s="56">
        <v>5000</v>
      </c>
      <c r="C45" s="56">
        <v>5000</v>
      </c>
      <c r="D45" s="56">
        <v>0</v>
      </c>
      <c r="E45" s="57" t="s">
        <v>23</v>
      </c>
      <c r="F45" s="43"/>
      <c r="G45" s="43"/>
      <c r="H45" s="43"/>
      <c r="I45" s="43"/>
      <c r="J45" s="43"/>
      <c r="K45" s="43"/>
      <c r="L45" s="43"/>
      <c r="M45" s="43"/>
      <c r="N45" s="43"/>
      <c r="O45" s="43"/>
      <c r="P45" s="43"/>
      <c r="Q45" s="43"/>
      <c r="R45" s="43"/>
      <c r="S45" s="43"/>
      <c r="T45" s="43"/>
      <c r="U45" s="43"/>
      <c r="V45" s="43"/>
      <c r="W45" s="43"/>
      <c r="X45" s="43"/>
      <c r="Y45" s="43"/>
      <c r="Z45" s="43"/>
      <c r="AA45" s="43"/>
      <c r="AB45" s="43"/>
    </row>
    <row r="46" spans="1:28" s="46" customFormat="1" ht="12.75" customHeight="1" x14ac:dyDescent="0.2">
      <c r="A46" s="62" t="s">
        <v>150</v>
      </c>
      <c r="B46" s="53">
        <v>5000</v>
      </c>
      <c r="C46" s="53">
        <v>5000</v>
      </c>
      <c r="D46" s="53">
        <v>0</v>
      </c>
      <c r="E46" s="57" t="s">
        <v>23</v>
      </c>
      <c r="F46" s="43"/>
      <c r="G46" s="43"/>
      <c r="H46" s="43"/>
      <c r="I46" s="43"/>
      <c r="J46" s="43"/>
      <c r="K46" s="43"/>
      <c r="L46" s="43"/>
      <c r="M46" s="43"/>
      <c r="N46" s="43"/>
      <c r="O46" s="43"/>
      <c r="P46" s="43"/>
      <c r="Q46" s="43"/>
      <c r="R46" s="43"/>
      <c r="S46" s="43"/>
      <c r="T46" s="43"/>
      <c r="U46" s="43"/>
      <c r="V46" s="43"/>
      <c r="W46" s="43"/>
      <c r="X46" s="43"/>
      <c r="Y46" s="43"/>
      <c r="Z46" s="43"/>
      <c r="AA46" s="43"/>
      <c r="AB46" s="43"/>
    </row>
    <row r="47" spans="1:28" s="46" customFormat="1" ht="12.75" customHeight="1" x14ac:dyDescent="0.2">
      <c r="A47" s="55" t="s">
        <v>179</v>
      </c>
      <c r="B47" s="56">
        <v>802366</v>
      </c>
      <c r="C47" s="56">
        <v>802366</v>
      </c>
      <c r="D47" s="56">
        <v>0</v>
      </c>
      <c r="E47" s="57" t="s">
        <v>23</v>
      </c>
      <c r="F47" s="43"/>
      <c r="G47" s="43"/>
      <c r="H47" s="43"/>
      <c r="I47" s="43"/>
      <c r="J47" s="43"/>
      <c r="K47" s="43"/>
      <c r="L47" s="43"/>
      <c r="M47" s="43"/>
      <c r="N47" s="43"/>
      <c r="O47" s="43"/>
      <c r="P47" s="43"/>
      <c r="Q47" s="43"/>
      <c r="R47" s="43"/>
      <c r="S47" s="43"/>
      <c r="T47" s="43"/>
      <c r="U47" s="43"/>
      <c r="V47" s="43"/>
      <c r="W47" s="43"/>
      <c r="X47" s="43"/>
      <c r="Y47" s="43"/>
      <c r="Z47" s="43"/>
      <c r="AA47" s="43"/>
      <c r="AB47" s="43"/>
    </row>
    <row r="48" spans="1:28" s="46" customFormat="1" ht="12.75" customHeight="1" x14ac:dyDescent="0.2">
      <c r="A48" s="62" t="s">
        <v>150</v>
      </c>
      <c r="B48" s="53">
        <v>802366</v>
      </c>
      <c r="C48" s="53">
        <v>802366</v>
      </c>
      <c r="D48" s="53">
        <v>0</v>
      </c>
      <c r="E48" s="57" t="s">
        <v>23</v>
      </c>
      <c r="F48" s="43"/>
      <c r="G48" s="43"/>
      <c r="H48" s="43"/>
      <c r="I48" s="43"/>
      <c r="J48" s="43"/>
      <c r="K48" s="43"/>
      <c r="L48" s="43"/>
      <c r="M48" s="43"/>
      <c r="N48" s="43"/>
      <c r="O48" s="43"/>
      <c r="P48" s="43"/>
      <c r="Q48" s="43"/>
      <c r="R48" s="43"/>
      <c r="S48" s="43"/>
      <c r="T48" s="43"/>
      <c r="U48" s="43"/>
      <c r="V48" s="43"/>
      <c r="W48" s="43"/>
      <c r="X48" s="43"/>
      <c r="Y48" s="43"/>
      <c r="Z48" s="43"/>
      <c r="AA48" s="43"/>
      <c r="AB48" s="43"/>
    </row>
    <row r="49" spans="1:28" s="47" customFormat="1" ht="12.75" customHeight="1" x14ac:dyDescent="0.2">
      <c r="A49" s="59" t="s">
        <v>253</v>
      </c>
      <c r="B49" s="61">
        <v>1117501</v>
      </c>
      <c r="C49" s="61">
        <v>1117501</v>
      </c>
      <c r="D49" s="61">
        <v>0</v>
      </c>
      <c r="E49" s="60">
        <f>D49/C49*100</f>
        <v>0</v>
      </c>
      <c r="F49" s="43"/>
      <c r="G49" s="43"/>
      <c r="H49" s="43"/>
      <c r="I49" s="43"/>
      <c r="J49" s="43"/>
      <c r="K49" s="43"/>
      <c r="L49" s="43"/>
      <c r="M49" s="43"/>
      <c r="N49" s="43"/>
      <c r="O49" s="43"/>
      <c r="P49" s="43"/>
      <c r="Q49" s="43"/>
      <c r="R49" s="43"/>
      <c r="S49" s="43"/>
      <c r="T49" s="43"/>
      <c r="U49" s="43"/>
      <c r="V49" s="43"/>
      <c r="W49" s="43"/>
      <c r="X49" s="43"/>
      <c r="Y49" s="43"/>
      <c r="Z49" s="43"/>
      <c r="AA49" s="43"/>
      <c r="AB49" s="43"/>
    </row>
    <row r="50" spans="1:28" s="46" customFormat="1" ht="12.75" customHeight="1" x14ac:dyDescent="0.2">
      <c r="A50" s="55" t="s">
        <v>172</v>
      </c>
      <c r="B50" s="56">
        <v>5000</v>
      </c>
      <c r="C50" s="56">
        <v>5000</v>
      </c>
      <c r="D50" s="56">
        <v>0</v>
      </c>
      <c r="E50" s="57" t="s">
        <v>23</v>
      </c>
      <c r="F50" s="43"/>
      <c r="G50" s="43"/>
      <c r="H50" s="43"/>
      <c r="I50" s="43"/>
      <c r="J50" s="43"/>
      <c r="K50" s="43"/>
      <c r="L50" s="43"/>
      <c r="M50" s="43"/>
      <c r="N50" s="43"/>
      <c r="O50" s="43"/>
      <c r="P50" s="43"/>
      <c r="Q50" s="43"/>
      <c r="R50" s="43"/>
      <c r="S50" s="43"/>
      <c r="T50" s="43"/>
      <c r="U50" s="43"/>
      <c r="V50" s="43"/>
      <c r="W50" s="43"/>
      <c r="X50" s="43"/>
      <c r="Y50" s="43"/>
      <c r="Z50" s="43"/>
      <c r="AA50" s="43"/>
      <c r="AB50" s="43"/>
    </row>
    <row r="51" spans="1:28" s="46" customFormat="1" ht="12.75" customHeight="1" x14ac:dyDescent="0.2">
      <c r="A51" s="62" t="s">
        <v>150</v>
      </c>
      <c r="B51" s="53">
        <v>5000</v>
      </c>
      <c r="C51" s="53">
        <v>5000</v>
      </c>
      <c r="D51" s="53">
        <v>0</v>
      </c>
      <c r="E51" s="57" t="s">
        <v>23</v>
      </c>
      <c r="F51" s="43"/>
      <c r="G51" s="43"/>
      <c r="H51" s="43"/>
      <c r="I51" s="43"/>
      <c r="J51" s="43"/>
      <c r="K51" s="43"/>
      <c r="L51" s="43"/>
      <c r="M51" s="43"/>
      <c r="N51" s="43"/>
      <c r="O51" s="43"/>
      <c r="P51" s="43"/>
      <c r="Q51" s="43"/>
      <c r="R51" s="43"/>
      <c r="S51" s="43"/>
      <c r="T51" s="43"/>
      <c r="U51" s="43"/>
      <c r="V51" s="43"/>
      <c r="W51" s="43"/>
      <c r="X51" s="43"/>
      <c r="Y51" s="43"/>
      <c r="Z51" s="43"/>
      <c r="AA51" s="43"/>
      <c r="AB51" s="43"/>
    </row>
    <row r="52" spans="1:28" s="46" customFormat="1" ht="12.75" customHeight="1" x14ac:dyDescent="0.2">
      <c r="A52" s="55" t="s">
        <v>179</v>
      </c>
      <c r="B52" s="56">
        <v>1112501</v>
      </c>
      <c r="C52" s="56">
        <v>1112501</v>
      </c>
      <c r="D52" s="56">
        <v>0</v>
      </c>
      <c r="E52" s="57" t="s">
        <v>23</v>
      </c>
      <c r="F52" s="43"/>
      <c r="G52" s="43"/>
      <c r="H52" s="43"/>
      <c r="I52" s="43"/>
      <c r="J52" s="43"/>
      <c r="K52" s="43"/>
      <c r="L52" s="43"/>
      <c r="M52" s="43"/>
      <c r="N52" s="43"/>
      <c r="O52" s="43"/>
      <c r="P52" s="43"/>
      <c r="Q52" s="43"/>
      <c r="R52" s="43"/>
      <c r="S52" s="43"/>
      <c r="T52" s="43"/>
      <c r="U52" s="43"/>
      <c r="V52" s="43"/>
      <c r="W52" s="43"/>
      <c r="X52" s="43"/>
      <c r="Y52" s="43"/>
      <c r="Z52" s="43"/>
      <c r="AA52" s="43"/>
      <c r="AB52" s="43"/>
    </row>
    <row r="53" spans="1:28" s="46" customFormat="1" ht="12.75" customHeight="1" x14ac:dyDescent="0.2">
      <c r="A53" s="62" t="s">
        <v>150</v>
      </c>
      <c r="B53" s="53">
        <v>1112501</v>
      </c>
      <c r="C53" s="53">
        <v>1112501</v>
      </c>
      <c r="D53" s="53">
        <v>0</v>
      </c>
      <c r="E53" s="57" t="s">
        <v>23</v>
      </c>
      <c r="F53" s="43"/>
      <c r="G53" s="43"/>
      <c r="H53" s="43"/>
      <c r="I53" s="43"/>
      <c r="J53" s="43"/>
      <c r="K53" s="43"/>
      <c r="L53" s="43"/>
      <c r="M53" s="43"/>
      <c r="N53" s="43"/>
      <c r="O53" s="43"/>
      <c r="P53" s="43"/>
      <c r="Q53" s="43"/>
      <c r="R53" s="43"/>
      <c r="S53" s="43"/>
      <c r="T53" s="43"/>
      <c r="U53" s="43"/>
      <c r="V53" s="43"/>
      <c r="W53" s="43"/>
      <c r="X53" s="43"/>
      <c r="Y53" s="43"/>
      <c r="Z53" s="43"/>
      <c r="AA53" s="43"/>
      <c r="AB53" s="43"/>
    </row>
    <row r="54" spans="1:28" s="46" customFormat="1" ht="12.75" customHeight="1" x14ac:dyDescent="0.2">
      <c r="A54" s="62"/>
      <c r="B54" s="53"/>
      <c r="C54" s="53"/>
      <c r="D54" s="53"/>
      <c r="E54" s="54"/>
      <c r="F54" s="43"/>
      <c r="G54" s="43"/>
      <c r="H54" s="43"/>
      <c r="I54" s="43"/>
      <c r="J54" s="43"/>
      <c r="K54" s="43"/>
      <c r="L54" s="43"/>
      <c r="M54" s="43"/>
      <c r="N54" s="43"/>
      <c r="O54" s="43"/>
      <c r="P54" s="43"/>
      <c r="Q54" s="43"/>
      <c r="R54" s="43"/>
      <c r="S54" s="43"/>
      <c r="T54" s="43"/>
      <c r="U54" s="43"/>
      <c r="V54" s="43"/>
      <c r="W54" s="43"/>
      <c r="X54" s="43"/>
      <c r="Y54" s="43"/>
      <c r="Z54" s="43"/>
      <c r="AA54" s="43"/>
      <c r="AB54" s="43"/>
    </row>
    <row r="55" spans="1:28" s="46" customFormat="1" ht="12.75" customHeight="1" x14ac:dyDescent="0.2">
      <c r="A55" s="52" t="s">
        <v>254</v>
      </c>
      <c r="B55" s="53">
        <v>2036470</v>
      </c>
      <c r="C55" s="53">
        <v>2036470</v>
      </c>
      <c r="D55" s="53">
        <v>616992.65</v>
      </c>
      <c r="E55" s="53">
        <f>D55/C55*100</f>
        <v>30.297163719573579</v>
      </c>
      <c r="F55" s="43"/>
      <c r="G55" s="43"/>
      <c r="H55" s="43"/>
      <c r="I55" s="43"/>
      <c r="J55" s="43"/>
      <c r="K55" s="43"/>
      <c r="L55" s="43"/>
      <c r="M55" s="43"/>
      <c r="N55" s="43"/>
      <c r="O55" s="43"/>
      <c r="P55" s="43"/>
      <c r="Q55" s="43"/>
      <c r="R55" s="43"/>
      <c r="S55" s="43"/>
      <c r="T55" s="43"/>
      <c r="U55" s="43"/>
      <c r="V55" s="43"/>
      <c r="W55" s="43"/>
      <c r="X55" s="43"/>
      <c r="Y55" s="43"/>
      <c r="Z55" s="43"/>
      <c r="AA55" s="43"/>
      <c r="AB55" s="43"/>
    </row>
    <row r="56" spans="1:28" s="47" customFormat="1" ht="12.75" customHeight="1" x14ac:dyDescent="0.2">
      <c r="A56" s="59" t="s">
        <v>255</v>
      </c>
      <c r="B56" s="61">
        <v>37850</v>
      </c>
      <c r="C56" s="61">
        <v>37850</v>
      </c>
      <c r="D56" s="61">
        <v>8912.5</v>
      </c>
      <c r="E56" s="61">
        <f>D56/C56*100</f>
        <v>23.54689564068692</v>
      </c>
      <c r="F56" s="43"/>
      <c r="G56" s="43"/>
      <c r="H56" s="43"/>
      <c r="I56" s="43"/>
      <c r="J56" s="43"/>
      <c r="K56" s="43"/>
      <c r="L56" s="43"/>
      <c r="M56" s="43"/>
      <c r="N56" s="43"/>
      <c r="O56" s="43"/>
      <c r="P56" s="43"/>
      <c r="Q56" s="43"/>
      <c r="R56" s="43"/>
      <c r="S56" s="43"/>
      <c r="T56" s="43"/>
      <c r="U56" s="43"/>
      <c r="V56" s="43"/>
      <c r="W56" s="43"/>
      <c r="X56" s="43"/>
      <c r="Y56" s="43"/>
      <c r="Z56" s="43"/>
      <c r="AA56" s="43"/>
      <c r="AB56" s="43"/>
    </row>
    <row r="57" spans="1:28" s="46" customFormat="1" ht="12.75" customHeight="1" x14ac:dyDescent="0.2">
      <c r="A57" s="55" t="s">
        <v>170</v>
      </c>
      <c r="B57" s="56">
        <v>37850</v>
      </c>
      <c r="C57" s="56">
        <v>37850</v>
      </c>
      <c r="D57" s="56">
        <v>8912.5</v>
      </c>
      <c r="E57" s="56">
        <f>D57/C57*100</f>
        <v>23.54689564068692</v>
      </c>
      <c r="F57" s="43"/>
      <c r="G57" s="43"/>
      <c r="H57" s="43"/>
      <c r="I57" s="43"/>
      <c r="J57" s="43"/>
      <c r="K57" s="43"/>
      <c r="L57" s="43"/>
      <c r="M57" s="43"/>
      <c r="N57" s="43"/>
      <c r="O57" s="43"/>
      <c r="P57" s="43"/>
      <c r="Q57" s="43"/>
      <c r="R57" s="43"/>
      <c r="S57" s="43"/>
      <c r="T57" s="43"/>
      <c r="U57" s="43"/>
      <c r="V57" s="43"/>
      <c r="W57" s="43"/>
      <c r="X57" s="43"/>
      <c r="Y57" s="43"/>
      <c r="Z57" s="43"/>
      <c r="AA57" s="43"/>
      <c r="AB57" s="43"/>
    </row>
    <row r="58" spans="1:28" s="46" customFormat="1" ht="12.75" customHeight="1" x14ac:dyDescent="0.2">
      <c r="A58" s="62" t="s">
        <v>91</v>
      </c>
      <c r="B58" s="53">
        <v>24750</v>
      </c>
      <c r="C58" s="53">
        <v>24750</v>
      </c>
      <c r="D58" s="53">
        <v>4400</v>
      </c>
      <c r="E58" s="53">
        <f>D58/C58*100</f>
        <v>17.777777777777779</v>
      </c>
      <c r="F58" s="43"/>
      <c r="G58" s="43"/>
      <c r="H58" s="43"/>
      <c r="I58" s="43"/>
      <c r="J58" s="43"/>
      <c r="K58" s="43"/>
      <c r="L58" s="43"/>
      <c r="M58" s="43"/>
      <c r="N58" s="43"/>
      <c r="O58" s="43"/>
      <c r="P58" s="43"/>
      <c r="Q58" s="43"/>
      <c r="R58" s="43"/>
      <c r="S58" s="43"/>
      <c r="T58" s="43"/>
      <c r="U58" s="43"/>
      <c r="V58" s="43"/>
      <c r="W58" s="43"/>
      <c r="X58" s="43"/>
      <c r="Y58" s="43"/>
      <c r="Z58" s="43"/>
      <c r="AA58" s="43"/>
      <c r="AB58" s="43"/>
    </row>
    <row r="59" spans="1:28" s="46" customFormat="1" ht="12.75" customHeight="1" x14ac:dyDescent="0.2">
      <c r="A59" s="63" t="s">
        <v>94</v>
      </c>
      <c r="B59" s="65"/>
      <c r="C59" s="65"/>
      <c r="D59" s="56">
        <v>3929</v>
      </c>
      <c r="E59" s="57" t="s">
        <v>23</v>
      </c>
      <c r="F59" s="43"/>
      <c r="G59" s="43"/>
      <c r="H59" s="43"/>
      <c r="I59" s="43"/>
      <c r="J59" s="43"/>
      <c r="K59" s="43"/>
      <c r="L59" s="43"/>
      <c r="M59" s="43"/>
      <c r="N59" s="43"/>
      <c r="O59" s="43"/>
      <c r="P59" s="43"/>
      <c r="Q59" s="43"/>
      <c r="R59" s="43"/>
      <c r="S59" s="43"/>
      <c r="T59" s="43"/>
      <c r="U59" s="43"/>
      <c r="V59" s="43"/>
      <c r="W59" s="43"/>
      <c r="X59" s="43"/>
      <c r="Y59" s="43"/>
      <c r="Z59" s="43"/>
      <c r="AA59" s="43"/>
      <c r="AB59" s="43"/>
    </row>
    <row r="60" spans="1:28" s="46" customFormat="1" ht="12.75" customHeight="1" x14ac:dyDescent="0.2">
      <c r="A60" s="63" t="s">
        <v>98</v>
      </c>
      <c r="B60" s="65"/>
      <c r="C60" s="65"/>
      <c r="D60" s="56">
        <v>471</v>
      </c>
      <c r="E60" s="57" t="s">
        <v>23</v>
      </c>
      <c r="F60" s="43"/>
      <c r="G60" s="43"/>
      <c r="H60" s="43"/>
      <c r="I60" s="43"/>
      <c r="J60" s="43"/>
      <c r="K60" s="43"/>
      <c r="L60" s="43"/>
      <c r="M60" s="43"/>
      <c r="N60" s="43"/>
      <c r="O60" s="43"/>
      <c r="P60" s="43"/>
      <c r="Q60" s="43"/>
      <c r="R60" s="43"/>
      <c r="S60" s="43"/>
      <c r="T60" s="43"/>
      <c r="U60" s="43"/>
      <c r="V60" s="43"/>
      <c r="W60" s="43"/>
      <c r="X60" s="43"/>
      <c r="Y60" s="43"/>
      <c r="Z60" s="43"/>
      <c r="AA60" s="43"/>
      <c r="AB60" s="43"/>
    </row>
    <row r="61" spans="1:28" s="46" customFormat="1" ht="12.75" customHeight="1" x14ac:dyDescent="0.2">
      <c r="A61" s="62" t="s">
        <v>99</v>
      </c>
      <c r="B61" s="53">
        <v>13100</v>
      </c>
      <c r="C61" s="53">
        <v>13100</v>
      </c>
      <c r="D61" s="53">
        <v>4512.5</v>
      </c>
      <c r="E61" s="53">
        <f>D61/C61*100</f>
        <v>34.446564885496187</v>
      </c>
      <c r="F61" s="43"/>
      <c r="G61" s="43"/>
      <c r="H61" s="43"/>
      <c r="I61" s="43"/>
      <c r="J61" s="43"/>
      <c r="K61" s="43"/>
      <c r="L61" s="43"/>
      <c r="M61" s="43"/>
      <c r="N61" s="43"/>
      <c r="O61" s="43"/>
      <c r="P61" s="43"/>
      <c r="Q61" s="43"/>
      <c r="R61" s="43"/>
      <c r="S61" s="43"/>
      <c r="T61" s="43"/>
      <c r="U61" s="43"/>
      <c r="V61" s="43"/>
      <c r="W61" s="43"/>
      <c r="X61" s="43"/>
      <c r="Y61" s="43"/>
      <c r="Z61" s="43"/>
      <c r="AA61" s="43"/>
      <c r="AB61" s="43"/>
    </row>
    <row r="62" spans="1:28" s="46" customFormat="1" ht="12.75" customHeight="1" x14ac:dyDescent="0.2">
      <c r="A62" s="63" t="s">
        <v>106</v>
      </c>
      <c r="B62" s="65"/>
      <c r="C62" s="65"/>
      <c r="D62" s="56">
        <v>135</v>
      </c>
      <c r="E62" s="57" t="s">
        <v>23</v>
      </c>
      <c r="F62" s="43"/>
      <c r="G62" s="43"/>
      <c r="H62" s="43"/>
      <c r="I62" s="43"/>
      <c r="J62" s="43"/>
      <c r="K62" s="43"/>
      <c r="L62" s="43"/>
      <c r="M62" s="43"/>
      <c r="N62" s="43"/>
      <c r="O62" s="43"/>
      <c r="P62" s="43"/>
      <c r="Q62" s="43"/>
      <c r="R62" s="43"/>
      <c r="S62" s="43"/>
      <c r="T62" s="43"/>
      <c r="U62" s="43"/>
      <c r="V62" s="43"/>
      <c r="W62" s="43"/>
      <c r="X62" s="43"/>
      <c r="Y62" s="43"/>
      <c r="Z62" s="43"/>
      <c r="AA62" s="43"/>
      <c r="AB62" s="43"/>
    </row>
    <row r="63" spans="1:28" s="46" customFormat="1" ht="12.75" customHeight="1" x14ac:dyDescent="0.2">
      <c r="A63" s="63" t="s">
        <v>117</v>
      </c>
      <c r="B63" s="65"/>
      <c r="C63" s="65"/>
      <c r="D63" s="56">
        <v>3850</v>
      </c>
      <c r="E63" s="57" t="s">
        <v>23</v>
      </c>
      <c r="F63" s="43"/>
      <c r="G63" s="43"/>
      <c r="H63" s="43"/>
      <c r="I63" s="43"/>
      <c r="J63" s="43"/>
      <c r="K63" s="43"/>
      <c r="L63" s="43"/>
      <c r="M63" s="43"/>
      <c r="N63" s="43"/>
      <c r="O63" s="43"/>
      <c r="P63" s="43"/>
      <c r="Q63" s="43"/>
      <c r="R63" s="43"/>
      <c r="S63" s="43"/>
      <c r="T63" s="43"/>
      <c r="U63" s="43"/>
      <c r="V63" s="43"/>
      <c r="W63" s="43"/>
      <c r="X63" s="43"/>
      <c r="Y63" s="43"/>
      <c r="Z63" s="43"/>
      <c r="AA63" s="43"/>
      <c r="AB63" s="43"/>
    </row>
    <row r="64" spans="1:28" s="46" customFormat="1" ht="12.75" customHeight="1" x14ac:dyDescent="0.2">
      <c r="A64" s="63" t="s">
        <v>124</v>
      </c>
      <c r="B64" s="65"/>
      <c r="C64" s="65"/>
      <c r="D64" s="56">
        <v>527.5</v>
      </c>
      <c r="E64" s="57" t="s">
        <v>23</v>
      </c>
      <c r="F64" s="43"/>
      <c r="G64" s="43"/>
      <c r="H64" s="43"/>
      <c r="I64" s="43"/>
      <c r="J64" s="43"/>
      <c r="K64" s="43"/>
      <c r="L64" s="43"/>
      <c r="M64" s="43"/>
      <c r="N64" s="43"/>
      <c r="O64" s="43"/>
      <c r="P64" s="43"/>
      <c r="Q64" s="43"/>
      <c r="R64" s="43"/>
      <c r="S64" s="43"/>
      <c r="T64" s="43"/>
      <c r="U64" s="43"/>
      <c r="V64" s="43"/>
      <c r="W64" s="43"/>
      <c r="X64" s="43"/>
      <c r="Y64" s="43"/>
      <c r="Z64" s="43"/>
      <c r="AA64" s="43"/>
      <c r="AB64" s="43"/>
    </row>
    <row r="65" spans="1:28" s="46" customFormat="1" ht="12.75" customHeight="1" x14ac:dyDescent="0.2">
      <c r="A65" s="63"/>
      <c r="B65" s="65"/>
      <c r="C65" s="65"/>
      <c r="D65" s="56"/>
      <c r="E65" s="58"/>
      <c r="F65" s="43"/>
      <c r="G65" s="43"/>
      <c r="H65" s="43"/>
      <c r="I65" s="43"/>
      <c r="J65" s="43"/>
      <c r="K65" s="43"/>
      <c r="L65" s="43"/>
      <c r="M65" s="43"/>
      <c r="N65" s="43"/>
      <c r="O65" s="43"/>
      <c r="P65" s="43"/>
      <c r="Q65" s="43"/>
      <c r="R65" s="43"/>
      <c r="S65" s="43"/>
      <c r="T65" s="43"/>
      <c r="U65" s="43"/>
      <c r="V65" s="43"/>
      <c r="W65" s="43"/>
      <c r="X65" s="43"/>
      <c r="Y65" s="43"/>
      <c r="Z65" s="43"/>
      <c r="AA65" s="43"/>
      <c r="AB65" s="43"/>
    </row>
    <row r="66" spans="1:28" s="47" customFormat="1" ht="12.75" customHeight="1" x14ac:dyDescent="0.2">
      <c r="A66" s="59" t="s">
        <v>256</v>
      </c>
      <c r="B66" s="61">
        <v>2450</v>
      </c>
      <c r="C66" s="61">
        <v>2450</v>
      </c>
      <c r="D66" s="61">
        <v>952.5</v>
      </c>
      <c r="E66" s="61">
        <f>D66/C66*100</f>
        <v>38.877551020408163</v>
      </c>
      <c r="F66" s="43"/>
      <c r="G66" s="43"/>
      <c r="H66" s="43"/>
      <c r="I66" s="43"/>
      <c r="J66" s="43"/>
      <c r="K66" s="43"/>
      <c r="L66" s="43"/>
      <c r="M66" s="43"/>
      <c r="N66" s="43"/>
      <c r="O66" s="43"/>
      <c r="P66" s="43"/>
      <c r="Q66" s="43"/>
      <c r="R66" s="43"/>
      <c r="S66" s="43"/>
      <c r="T66" s="43"/>
      <c r="U66" s="43"/>
      <c r="V66" s="43"/>
      <c r="W66" s="43"/>
      <c r="X66" s="43"/>
      <c r="Y66" s="43"/>
      <c r="Z66" s="43"/>
      <c r="AA66" s="43"/>
      <c r="AB66" s="43"/>
    </row>
    <row r="67" spans="1:28" s="46" customFormat="1" ht="12.75" customHeight="1" x14ac:dyDescent="0.2">
      <c r="A67" s="55" t="s">
        <v>170</v>
      </c>
      <c r="B67" s="56">
        <v>2450</v>
      </c>
      <c r="C67" s="56">
        <v>2450</v>
      </c>
      <c r="D67" s="56">
        <v>952.5</v>
      </c>
      <c r="E67" s="56">
        <f>D67/C67*100</f>
        <v>38.877551020408163</v>
      </c>
      <c r="F67" s="43"/>
      <c r="G67" s="43"/>
      <c r="H67" s="43"/>
      <c r="I67" s="43"/>
      <c r="J67" s="43"/>
      <c r="K67" s="43"/>
      <c r="L67" s="43"/>
      <c r="M67" s="43"/>
      <c r="N67" s="43"/>
      <c r="O67" s="43"/>
      <c r="P67" s="43"/>
      <c r="Q67" s="43"/>
      <c r="R67" s="43"/>
      <c r="S67" s="43"/>
      <c r="T67" s="43"/>
      <c r="U67" s="43"/>
      <c r="V67" s="43"/>
      <c r="W67" s="43"/>
      <c r="X67" s="43"/>
      <c r="Y67" s="43"/>
      <c r="Z67" s="43"/>
      <c r="AA67" s="43"/>
      <c r="AB67" s="43"/>
    </row>
    <row r="68" spans="1:28" s="46" customFormat="1" ht="12.75" customHeight="1" x14ac:dyDescent="0.2">
      <c r="A68" s="62" t="s">
        <v>91</v>
      </c>
      <c r="B68" s="53">
        <v>2240</v>
      </c>
      <c r="C68" s="53">
        <v>2240</v>
      </c>
      <c r="D68" s="53">
        <v>900</v>
      </c>
      <c r="E68" s="53">
        <f>D68/C68*100</f>
        <v>40.178571428571431</v>
      </c>
      <c r="F68" s="43"/>
      <c r="G68" s="43"/>
      <c r="H68" s="43"/>
      <c r="I68" s="43"/>
      <c r="J68" s="43"/>
      <c r="K68" s="43"/>
      <c r="L68" s="43"/>
      <c r="M68" s="43"/>
      <c r="N68" s="43"/>
      <c r="O68" s="43"/>
      <c r="P68" s="43"/>
      <c r="Q68" s="43"/>
      <c r="R68" s="43"/>
      <c r="S68" s="43"/>
      <c r="T68" s="43"/>
      <c r="U68" s="43"/>
      <c r="V68" s="43"/>
      <c r="W68" s="43"/>
      <c r="X68" s="43"/>
      <c r="Y68" s="43"/>
      <c r="Z68" s="43"/>
      <c r="AA68" s="43"/>
      <c r="AB68" s="43"/>
    </row>
    <row r="69" spans="1:28" s="46" customFormat="1" ht="12.75" customHeight="1" x14ac:dyDescent="0.2">
      <c r="A69" s="63" t="s">
        <v>93</v>
      </c>
      <c r="B69" s="65"/>
      <c r="C69" s="65"/>
      <c r="D69" s="56">
        <v>450</v>
      </c>
      <c r="E69" s="57" t="s">
        <v>23</v>
      </c>
      <c r="F69" s="43"/>
      <c r="G69" s="43"/>
      <c r="H69" s="43"/>
      <c r="I69" s="43"/>
      <c r="J69" s="43"/>
      <c r="K69" s="43"/>
      <c r="L69" s="43"/>
      <c r="M69" s="43"/>
      <c r="N69" s="43"/>
      <c r="O69" s="43"/>
      <c r="P69" s="43"/>
      <c r="Q69" s="43"/>
      <c r="R69" s="43"/>
      <c r="S69" s="43"/>
      <c r="T69" s="43"/>
      <c r="U69" s="43"/>
      <c r="V69" s="43"/>
      <c r="W69" s="43"/>
      <c r="X69" s="43"/>
      <c r="Y69" s="43"/>
      <c r="Z69" s="43"/>
      <c r="AA69" s="43"/>
      <c r="AB69" s="43"/>
    </row>
    <row r="70" spans="1:28" s="46" customFormat="1" ht="12.75" customHeight="1" x14ac:dyDescent="0.2">
      <c r="A70" s="63" t="s">
        <v>94</v>
      </c>
      <c r="B70" s="65"/>
      <c r="C70" s="65"/>
      <c r="D70" s="56">
        <v>450</v>
      </c>
      <c r="E70" s="57" t="s">
        <v>23</v>
      </c>
      <c r="F70" s="43"/>
      <c r="G70" s="43"/>
      <c r="H70" s="43"/>
      <c r="I70" s="43"/>
      <c r="J70" s="43"/>
      <c r="K70" s="43"/>
      <c r="L70" s="43"/>
      <c r="M70" s="43"/>
      <c r="N70" s="43"/>
      <c r="O70" s="43"/>
      <c r="P70" s="43"/>
      <c r="Q70" s="43"/>
      <c r="R70" s="43"/>
      <c r="S70" s="43"/>
      <c r="T70" s="43"/>
      <c r="U70" s="43"/>
      <c r="V70" s="43"/>
      <c r="W70" s="43"/>
      <c r="X70" s="43"/>
      <c r="Y70" s="43"/>
      <c r="Z70" s="43"/>
      <c r="AA70" s="43"/>
      <c r="AB70" s="43"/>
    </row>
    <row r="71" spans="1:28" s="46" customFormat="1" ht="12.75" customHeight="1" x14ac:dyDescent="0.2">
      <c r="A71" s="62" t="s">
        <v>99</v>
      </c>
      <c r="B71" s="53">
        <v>210</v>
      </c>
      <c r="C71" s="53">
        <v>210</v>
      </c>
      <c r="D71" s="53">
        <v>52.5</v>
      </c>
      <c r="E71" s="53">
        <f>D71/C71*100</f>
        <v>25</v>
      </c>
      <c r="F71" s="43"/>
      <c r="G71" s="43"/>
      <c r="H71" s="43"/>
      <c r="I71" s="43"/>
      <c r="J71" s="43"/>
      <c r="K71" s="43"/>
      <c r="L71" s="43"/>
      <c r="M71" s="43"/>
      <c r="N71" s="43"/>
      <c r="O71" s="43"/>
      <c r="P71" s="43"/>
      <c r="Q71" s="43"/>
      <c r="R71" s="43"/>
      <c r="S71" s="43"/>
      <c r="T71" s="43"/>
      <c r="U71" s="43"/>
      <c r="V71" s="43"/>
      <c r="W71" s="43"/>
      <c r="X71" s="43"/>
      <c r="Y71" s="43"/>
      <c r="Z71" s="43"/>
      <c r="AA71" s="43"/>
      <c r="AB71" s="43"/>
    </row>
    <row r="72" spans="1:28" s="46" customFormat="1" ht="12.75" customHeight="1" x14ac:dyDescent="0.2">
      <c r="A72" s="63" t="s">
        <v>107</v>
      </c>
      <c r="B72" s="65"/>
      <c r="C72" s="65"/>
      <c r="D72" s="56">
        <v>52.5</v>
      </c>
      <c r="E72" s="57" t="s">
        <v>23</v>
      </c>
      <c r="F72" s="43"/>
      <c r="G72" s="43"/>
      <c r="H72" s="43"/>
      <c r="I72" s="43"/>
      <c r="J72" s="43"/>
      <c r="K72" s="43"/>
      <c r="L72" s="43"/>
      <c r="M72" s="43"/>
      <c r="N72" s="43"/>
      <c r="O72" s="43"/>
      <c r="P72" s="43"/>
      <c r="Q72" s="43"/>
      <c r="R72" s="43"/>
      <c r="S72" s="43"/>
      <c r="T72" s="43"/>
      <c r="U72" s="43"/>
      <c r="V72" s="43"/>
      <c r="W72" s="43"/>
      <c r="X72" s="43"/>
      <c r="Y72" s="43"/>
      <c r="Z72" s="43"/>
      <c r="AA72" s="43"/>
      <c r="AB72" s="43"/>
    </row>
    <row r="73" spans="1:28" s="46" customFormat="1" ht="12.75" customHeight="1" x14ac:dyDescent="0.2">
      <c r="A73" s="63"/>
      <c r="B73" s="65"/>
      <c r="C73" s="65"/>
      <c r="D73" s="56"/>
      <c r="E73" s="58"/>
      <c r="F73" s="43"/>
      <c r="G73" s="43"/>
      <c r="H73" s="43"/>
      <c r="I73" s="43"/>
      <c r="J73" s="43"/>
      <c r="K73" s="43"/>
      <c r="L73" s="43"/>
      <c r="M73" s="43"/>
      <c r="N73" s="43"/>
      <c r="O73" s="43"/>
      <c r="P73" s="43"/>
      <c r="Q73" s="43"/>
      <c r="R73" s="43"/>
      <c r="S73" s="43"/>
      <c r="T73" s="43"/>
      <c r="U73" s="43"/>
      <c r="V73" s="43"/>
      <c r="W73" s="43"/>
      <c r="X73" s="43"/>
      <c r="Y73" s="43"/>
      <c r="Z73" s="43"/>
      <c r="AA73" s="43"/>
      <c r="AB73" s="43"/>
    </row>
    <row r="74" spans="1:28" s="47" customFormat="1" ht="12.75" customHeight="1" x14ac:dyDescent="0.2">
      <c r="A74" s="59" t="s">
        <v>257</v>
      </c>
      <c r="B74" s="61">
        <v>271500</v>
      </c>
      <c r="C74" s="61">
        <v>271500</v>
      </c>
      <c r="D74" s="61">
        <v>0</v>
      </c>
      <c r="E74" s="60">
        <f>D74/C74*100</f>
        <v>0</v>
      </c>
      <c r="F74" s="43"/>
      <c r="G74" s="43"/>
      <c r="H74" s="43"/>
      <c r="I74" s="43"/>
      <c r="J74" s="43"/>
      <c r="K74" s="43"/>
      <c r="L74" s="43"/>
      <c r="M74" s="43"/>
      <c r="N74" s="43"/>
      <c r="O74" s="43"/>
      <c r="P74" s="43"/>
      <c r="Q74" s="43"/>
      <c r="R74" s="43"/>
      <c r="S74" s="43"/>
      <c r="T74" s="43"/>
      <c r="U74" s="43"/>
      <c r="V74" s="43"/>
      <c r="W74" s="43"/>
      <c r="X74" s="43"/>
      <c r="Y74" s="43"/>
      <c r="Z74" s="43"/>
      <c r="AA74" s="43"/>
      <c r="AB74" s="43"/>
    </row>
    <row r="75" spans="1:28" s="46" customFormat="1" ht="12.75" customHeight="1" x14ac:dyDescent="0.2">
      <c r="A75" s="55" t="s">
        <v>170</v>
      </c>
      <c r="B75" s="56">
        <v>271500</v>
      </c>
      <c r="C75" s="56">
        <v>271500</v>
      </c>
      <c r="D75" s="56">
        <v>0</v>
      </c>
      <c r="E75" s="57" t="s">
        <v>23</v>
      </c>
      <c r="F75" s="43"/>
      <c r="G75" s="43"/>
      <c r="H75" s="43"/>
      <c r="I75" s="43"/>
      <c r="J75" s="43"/>
      <c r="K75" s="43"/>
      <c r="L75" s="43"/>
      <c r="M75" s="43"/>
      <c r="N75" s="43"/>
      <c r="O75" s="43"/>
      <c r="P75" s="43"/>
      <c r="Q75" s="43"/>
      <c r="R75" s="43"/>
      <c r="S75" s="43"/>
      <c r="T75" s="43"/>
      <c r="U75" s="43"/>
      <c r="V75" s="43"/>
      <c r="W75" s="43"/>
      <c r="X75" s="43"/>
      <c r="Y75" s="43"/>
      <c r="Z75" s="43"/>
      <c r="AA75" s="43"/>
      <c r="AB75" s="43"/>
    </row>
    <row r="76" spans="1:28" s="46" customFormat="1" ht="12.75" customHeight="1" x14ac:dyDescent="0.2">
      <c r="A76" s="62" t="s">
        <v>99</v>
      </c>
      <c r="B76" s="53">
        <v>110000</v>
      </c>
      <c r="C76" s="53">
        <v>110000</v>
      </c>
      <c r="D76" s="53">
        <v>0</v>
      </c>
      <c r="E76" s="57" t="s">
        <v>23</v>
      </c>
      <c r="F76" s="43"/>
      <c r="G76" s="43"/>
      <c r="H76" s="43"/>
      <c r="I76" s="43"/>
      <c r="J76" s="43"/>
      <c r="K76" s="43"/>
      <c r="L76" s="43"/>
      <c r="M76" s="43"/>
      <c r="N76" s="43"/>
      <c r="O76" s="43"/>
      <c r="P76" s="43"/>
      <c r="Q76" s="43"/>
      <c r="R76" s="43"/>
      <c r="S76" s="43"/>
      <c r="T76" s="43"/>
      <c r="U76" s="43"/>
      <c r="V76" s="43"/>
      <c r="W76" s="43"/>
      <c r="X76" s="43"/>
      <c r="Y76" s="43"/>
      <c r="Z76" s="43"/>
      <c r="AA76" s="43"/>
      <c r="AB76" s="43"/>
    </row>
    <row r="77" spans="1:28" s="46" customFormat="1" ht="12.75" customHeight="1" x14ac:dyDescent="0.2">
      <c r="A77" s="62" t="s">
        <v>150</v>
      </c>
      <c r="B77" s="53">
        <v>25000</v>
      </c>
      <c r="C77" s="53">
        <v>25000</v>
      </c>
      <c r="D77" s="53">
        <v>0</v>
      </c>
      <c r="E77" s="57" t="s">
        <v>23</v>
      </c>
      <c r="F77" s="43"/>
      <c r="G77" s="43"/>
      <c r="H77" s="43"/>
      <c r="I77" s="43"/>
      <c r="J77" s="43"/>
      <c r="K77" s="43"/>
      <c r="L77" s="43"/>
      <c r="M77" s="43"/>
      <c r="N77" s="43"/>
      <c r="O77" s="43"/>
      <c r="P77" s="43"/>
      <c r="Q77" s="43"/>
      <c r="R77" s="43"/>
      <c r="S77" s="43"/>
      <c r="T77" s="43"/>
      <c r="U77" s="43"/>
      <c r="V77" s="43"/>
      <c r="W77" s="43"/>
      <c r="X77" s="43"/>
      <c r="Y77" s="43"/>
      <c r="Z77" s="43"/>
      <c r="AA77" s="43"/>
      <c r="AB77" s="43"/>
    </row>
    <row r="78" spans="1:28" s="46" customFormat="1" ht="12.75" customHeight="1" x14ac:dyDescent="0.2">
      <c r="A78" s="62" t="s">
        <v>163</v>
      </c>
      <c r="B78" s="53">
        <v>136500</v>
      </c>
      <c r="C78" s="53">
        <v>136500</v>
      </c>
      <c r="D78" s="53">
        <v>0</v>
      </c>
      <c r="E78" s="57" t="s">
        <v>23</v>
      </c>
      <c r="F78" s="43"/>
      <c r="G78" s="43"/>
      <c r="H78" s="43"/>
      <c r="I78" s="43"/>
      <c r="J78" s="43"/>
      <c r="K78" s="43"/>
      <c r="L78" s="43"/>
      <c r="M78" s="43"/>
      <c r="N78" s="43"/>
      <c r="O78" s="43"/>
      <c r="P78" s="43"/>
      <c r="Q78" s="43"/>
      <c r="R78" s="43"/>
      <c r="S78" s="43"/>
      <c r="T78" s="43"/>
      <c r="U78" s="43"/>
      <c r="V78" s="43"/>
      <c r="W78" s="43"/>
      <c r="X78" s="43"/>
      <c r="Y78" s="43"/>
      <c r="Z78" s="43"/>
      <c r="AA78" s="43"/>
      <c r="AB78" s="43"/>
    </row>
    <row r="79" spans="1:28" s="46" customFormat="1" ht="12.75" customHeight="1" x14ac:dyDescent="0.2">
      <c r="A79" s="62"/>
      <c r="B79" s="53"/>
      <c r="C79" s="53"/>
      <c r="D79" s="53"/>
      <c r="E79" s="54"/>
      <c r="F79" s="43"/>
      <c r="G79" s="43"/>
      <c r="H79" s="43"/>
      <c r="I79" s="43"/>
      <c r="J79" s="43"/>
      <c r="K79" s="43"/>
      <c r="L79" s="43"/>
      <c r="M79" s="43"/>
      <c r="N79" s="43"/>
      <c r="O79" s="43"/>
      <c r="P79" s="43"/>
      <c r="Q79" s="43"/>
      <c r="R79" s="43"/>
      <c r="S79" s="43"/>
      <c r="T79" s="43"/>
      <c r="U79" s="43"/>
      <c r="V79" s="43"/>
      <c r="W79" s="43"/>
      <c r="X79" s="43"/>
      <c r="Y79" s="43"/>
      <c r="Z79" s="43"/>
      <c r="AA79" s="43"/>
      <c r="AB79" s="43"/>
    </row>
    <row r="80" spans="1:28" s="47" customFormat="1" ht="12.75" customHeight="1" x14ac:dyDescent="0.2">
      <c r="A80" s="59" t="s">
        <v>258</v>
      </c>
      <c r="B80" s="61">
        <v>156670</v>
      </c>
      <c r="C80" s="61">
        <v>156670</v>
      </c>
      <c r="D80" s="61">
        <v>2169</v>
      </c>
      <c r="E80" s="61">
        <f>D80/C80*100</f>
        <v>1.384438628965341</v>
      </c>
      <c r="F80" s="43"/>
      <c r="G80" s="43"/>
      <c r="H80" s="43"/>
      <c r="I80" s="43"/>
      <c r="J80" s="43"/>
      <c r="K80" s="43"/>
      <c r="L80" s="43"/>
      <c r="M80" s="43"/>
      <c r="N80" s="43"/>
      <c r="O80" s="43"/>
      <c r="P80" s="43"/>
      <c r="Q80" s="43"/>
      <c r="R80" s="43"/>
      <c r="S80" s="43"/>
      <c r="T80" s="43"/>
      <c r="U80" s="43"/>
      <c r="V80" s="43"/>
      <c r="W80" s="43"/>
      <c r="X80" s="43"/>
      <c r="Y80" s="43"/>
      <c r="Z80" s="43"/>
      <c r="AA80" s="43"/>
      <c r="AB80" s="43"/>
    </row>
    <row r="81" spans="1:28" s="46" customFormat="1" ht="12.75" customHeight="1" x14ac:dyDescent="0.2">
      <c r="A81" s="55" t="s">
        <v>170</v>
      </c>
      <c r="B81" s="56">
        <v>154500</v>
      </c>
      <c r="C81" s="56">
        <v>154500</v>
      </c>
      <c r="D81" s="56">
        <v>1084.5</v>
      </c>
      <c r="E81" s="56">
        <f>D81/C81*100</f>
        <v>0.70194174757281558</v>
      </c>
      <c r="F81" s="43"/>
      <c r="G81" s="43"/>
      <c r="H81" s="43"/>
      <c r="I81" s="43"/>
      <c r="J81" s="43"/>
      <c r="K81" s="43"/>
      <c r="L81" s="43"/>
      <c r="M81" s="43"/>
      <c r="N81" s="43"/>
      <c r="O81" s="43"/>
      <c r="P81" s="43"/>
      <c r="Q81" s="43"/>
      <c r="R81" s="43"/>
      <c r="S81" s="43"/>
      <c r="T81" s="43"/>
      <c r="U81" s="43"/>
      <c r="V81" s="43"/>
      <c r="W81" s="43"/>
      <c r="X81" s="43"/>
      <c r="Y81" s="43"/>
      <c r="Z81" s="43"/>
      <c r="AA81" s="43"/>
      <c r="AB81" s="43"/>
    </row>
    <row r="82" spans="1:28" s="46" customFormat="1" ht="12.75" customHeight="1" x14ac:dyDescent="0.2">
      <c r="A82" s="62" t="s">
        <v>91</v>
      </c>
      <c r="B82" s="53">
        <v>110000</v>
      </c>
      <c r="C82" s="53">
        <v>110000</v>
      </c>
      <c r="D82" s="53">
        <v>0</v>
      </c>
      <c r="E82" s="57" t="s">
        <v>23</v>
      </c>
      <c r="F82" s="43"/>
      <c r="G82" s="43"/>
      <c r="H82" s="43"/>
      <c r="I82" s="43"/>
      <c r="J82" s="43"/>
      <c r="K82" s="43"/>
      <c r="L82" s="43"/>
      <c r="M82" s="43"/>
      <c r="N82" s="43"/>
      <c r="O82" s="43"/>
      <c r="P82" s="43"/>
      <c r="Q82" s="43"/>
      <c r="R82" s="43"/>
      <c r="S82" s="43"/>
      <c r="T82" s="43"/>
      <c r="U82" s="43"/>
      <c r="V82" s="43"/>
      <c r="W82" s="43"/>
      <c r="X82" s="43"/>
      <c r="Y82" s="43"/>
      <c r="Z82" s="43"/>
      <c r="AA82" s="43"/>
      <c r="AB82" s="43"/>
    </row>
    <row r="83" spans="1:28" s="46" customFormat="1" ht="12.75" customHeight="1" x14ac:dyDescent="0.2">
      <c r="A83" s="62" t="s">
        <v>99</v>
      </c>
      <c r="B83" s="53">
        <v>38500</v>
      </c>
      <c r="C83" s="53">
        <v>38500</v>
      </c>
      <c r="D83" s="53">
        <v>0</v>
      </c>
      <c r="E83" s="57" t="s">
        <v>23</v>
      </c>
      <c r="F83" s="43"/>
      <c r="G83" s="43"/>
      <c r="H83" s="43"/>
      <c r="I83" s="43"/>
      <c r="J83" s="43"/>
      <c r="K83" s="43"/>
      <c r="L83" s="43"/>
      <c r="M83" s="43"/>
      <c r="N83" s="43"/>
      <c r="O83" s="43"/>
      <c r="P83" s="43"/>
      <c r="Q83" s="43"/>
      <c r="R83" s="43"/>
      <c r="S83" s="43"/>
      <c r="T83" s="43"/>
      <c r="U83" s="43"/>
      <c r="V83" s="43"/>
      <c r="W83" s="43"/>
      <c r="X83" s="43"/>
      <c r="Y83" s="43"/>
      <c r="Z83" s="43"/>
      <c r="AA83" s="43"/>
      <c r="AB83" s="43"/>
    </row>
    <row r="84" spans="1:28" s="46" customFormat="1" ht="12.75" customHeight="1" x14ac:dyDescent="0.2">
      <c r="A84" s="62" t="s">
        <v>139</v>
      </c>
      <c r="B84" s="53">
        <v>6000</v>
      </c>
      <c r="C84" s="53">
        <v>6000</v>
      </c>
      <c r="D84" s="53">
        <v>1084.5</v>
      </c>
      <c r="E84" s="53">
        <f>D84/C84*100</f>
        <v>18.074999999999999</v>
      </c>
      <c r="F84" s="43"/>
      <c r="G84" s="43"/>
      <c r="H84" s="43"/>
      <c r="I84" s="43"/>
      <c r="J84" s="43"/>
      <c r="K84" s="43"/>
      <c r="L84" s="43"/>
      <c r="M84" s="43"/>
      <c r="N84" s="43"/>
      <c r="O84" s="43"/>
      <c r="P84" s="43"/>
      <c r="Q84" s="43"/>
      <c r="R84" s="43"/>
      <c r="S84" s="43"/>
      <c r="T84" s="43"/>
      <c r="U84" s="43"/>
      <c r="V84" s="43"/>
      <c r="W84" s="43"/>
      <c r="X84" s="43"/>
      <c r="Y84" s="43"/>
      <c r="Z84" s="43"/>
      <c r="AA84" s="43"/>
      <c r="AB84" s="43"/>
    </row>
    <row r="85" spans="1:28" s="46" customFormat="1" ht="12.75" customHeight="1" x14ac:dyDescent="0.2">
      <c r="A85" s="63" t="s">
        <v>141</v>
      </c>
      <c r="B85" s="65"/>
      <c r="C85" s="65"/>
      <c r="D85" s="56">
        <v>1084.5</v>
      </c>
      <c r="E85" s="53" t="s">
        <v>23</v>
      </c>
      <c r="F85" s="43"/>
      <c r="G85" s="43"/>
      <c r="H85" s="43"/>
      <c r="I85" s="43"/>
      <c r="J85" s="43"/>
      <c r="K85" s="43"/>
      <c r="L85" s="43"/>
      <c r="M85" s="43"/>
      <c r="N85" s="43"/>
      <c r="O85" s="43"/>
      <c r="P85" s="43"/>
      <c r="Q85" s="43"/>
      <c r="R85" s="43"/>
      <c r="S85" s="43"/>
      <c r="T85" s="43"/>
      <c r="U85" s="43"/>
      <c r="V85" s="43"/>
      <c r="W85" s="43"/>
      <c r="X85" s="43"/>
      <c r="Y85" s="43"/>
      <c r="Z85" s="43"/>
      <c r="AA85" s="43"/>
      <c r="AB85" s="43"/>
    </row>
    <row r="86" spans="1:28" s="46" customFormat="1" ht="12.75" customHeight="1" x14ac:dyDescent="0.2">
      <c r="A86" s="55" t="s">
        <v>178</v>
      </c>
      <c r="B86" s="56">
        <v>2170</v>
      </c>
      <c r="C86" s="56">
        <v>2170</v>
      </c>
      <c r="D86" s="56">
        <v>1084.5</v>
      </c>
      <c r="E86" s="56">
        <f>D86/C86*100</f>
        <v>49.976958525345623</v>
      </c>
      <c r="F86" s="43"/>
      <c r="G86" s="43"/>
      <c r="H86" s="43"/>
      <c r="I86" s="43"/>
      <c r="J86" s="43"/>
      <c r="K86" s="43"/>
      <c r="L86" s="43"/>
      <c r="M86" s="43"/>
      <c r="N86" s="43"/>
      <c r="O86" s="43"/>
      <c r="P86" s="43"/>
      <c r="Q86" s="43"/>
      <c r="R86" s="43"/>
      <c r="S86" s="43"/>
      <c r="T86" s="43"/>
      <c r="U86" s="43"/>
      <c r="V86" s="43"/>
      <c r="W86" s="43"/>
      <c r="X86" s="43"/>
      <c r="Y86" s="43"/>
      <c r="Z86" s="43"/>
      <c r="AA86" s="43"/>
      <c r="AB86" s="43"/>
    </row>
    <row r="87" spans="1:28" s="46" customFormat="1" ht="12.75" customHeight="1" x14ac:dyDescent="0.2">
      <c r="A87" s="62" t="s">
        <v>139</v>
      </c>
      <c r="B87" s="53">
        <v>2170</v>
      </c>
      <c r="C87" s="53">
        <v>2170</v>
      </c>
      <c r="D87" s="53">
        <v>1084.5</v>
      </c>
      <c r="E87" s="53">
        <f>D87/C87*100</f>
        <v>49.976958525345623</v>
      </c>
      <c r="F87" s="43"/>
      <c r="G87" s="43"/>
      <c r="H87" s="43"/>
      <c r="I87" s="43"/>
      <c r="J87" s="43"/>
      <c r="K87" s="43"/>
      <c r="L87" s="43"/>
      <c r="M87" s="43"/>
      <c r="N87" s="43"/>
      <c r="O87" s="43"/>
      <c r="P87" s="43"/>
      <c r="Q87" s="43"/>
      <c r="R87" s="43"/>
      <c r="S87" s="43"/>
      <c r="T87" s="43"/>
      <c r="U87" s="43"/>
      <c r="V87" s="43"/>
      <c r="W87" s="43"/>
      <c r="X87" s="43"/>
      <c r="Y87" s="43"/>
      <c r="Z87" s="43"/>
      <c r="AA87" s="43"/>
      <c r="AB87" s="43"/>
    </row>
    <row r="88" spans="1:28" s="46" customFormat="1" ht="12.75" customHeight="1" x14ac:dyDescent="0.2">
      <c r="A88" s="63" t="s">
        <v>141</v>
      </c>
      <c r="B88" s="65"/>
      <c r="C88" s="65"/>
      <c r="D88" s="56">
        <v>1084.5</v>
      </c>
      <c r="E88" s="53" t="s">
        <v>23</v>
      </c>
      <c r="F88" s="43"/>
      <c r="G88" s="43"/>
      <c r="H88" s="43"/>
      <c r="I88" s="43"/>
      <c r="J88" s="43"/>
      <c r="K88" s="43"/>
      <c r="L88" s="43"/>
      <c r="M88" s="43"/>
      <c r="N88" s="43"/>
      <c r="O88" s="43"/>
      <c r="P88" s="43"/>
      <c r="Q88" s="43"/>
      <c r="R88" s="43"/>
      <c r="S88" s="43"/>
      <c r="T88" s="43"/>
      <c r="U88" s="43"/>
      <c r="V88" s="43"/>
      <c r="W88" s="43"/>
      <c r="X88" s="43"/>
      <c r="Y88" s="43"/>
      <c r="Z88" s="43"/>
      <c r="AA88" s="43"/>
      <c r="AB88" s="43"/>
    </row>
    <row r="89" spans="1:28" s="46" customFormat="1" ht="12.75" customHeight="1" x14ac:dyDescent="0.2">
      <c r="A89" s="63"/>
      <c r="B89" s="65"/>
      <c r="C89" s="65"/>
      <c r="D89" s="56"/>
      <c r="E89" s="58"/>
      <c r="F89" s="43"/>
      <c r="G89" s="43"/>
      <c r="H89" s="43"/>
      <c r="I89" s="43"/>
      <c r="J89" s="43"/>
      <c r="K89" s="43"/>
      <c r="L89" s="43"/>
      <c r="M89" s="43"/>
      <c r="N89" s="43"/>
      <c r="O89" s="43"/>
      <c r="P89" s="43"/>
      <c r="Q89" s="43"/>
      <c r="R89" s="43"/>
      <c r="S89" s="43"/>
      <c r="T89" s="43"/>
      <c r="U89" s="43"/>
      <c r="V89" s="43"/>
      <c r="W89" s="43"/>
      <c r="X89" s="43"/>
      <c r="Y89" s="43"/>
      <c r="Z89" s="43"/>
      <c r="AA89" s="43"/>
      <c r="AB89" s="43"/>
    </row>
    <row r="90" spans="1:28" s="47" customFormat="1" ht="12.75" customHeight="1" x14ac:dyDescent="0.2">
      <c r="A90" s="59" t="s">
        <v>259</v>
      </c>
      <c r="B90" s="61">
        <v>6000</v>
      </c>
      <c r="C90" s="61">
        <v>6000</v>
      </c>
      <c r="D90" s="61">
        <v>0</v>
      </c>
      <c r="E90" s="60">
        <f>D90/C90*100</f>
        <v>0</v>
      </c>
      <c r="F90" s="43"/>
      <c r="G90" s="43"/>
      <c r="H90" s="43"/>
      <c r="I90" s="43"/>
      <c r="J90" s="43"/>
      <c r="K90" s="43"/>
      <c r="L90" s="43"/>
      <c r="M90" s="43"/>
      <c r="N90" s="43"/>
      <c r="O90" s="43"/>
      <c r="P90" s="43"/>
      <c r="Q90" s="43"/>
      <c r="R90" s="43"/>
      <c r="S90" s="43"/>
      <c r="T90" s="43"/>
      <c r="U90" s="43"/>
      <c r="V90" s="43"/>
      <c r="W90" s="43"/>
      <c r="X90" s="43"/>
      <c r="Y90" s="43"/>
      <c r="Z90" s="43"/>
      <c r="AA90" s="43"/>
      <c r="AB90" s="43"/>
    </row>
    <row r="91" spans="1:28" s="46" customFormat="1" ht="12.75" customHeight="1" x14ac:dyDescent="0.2">
      <c r="A91" s="55" t="s">
        <v>170</v>
      </c>
      <c r="B91" s="56">
        <v>6000</v>
      </c>
      <c r="C91" s="56">
        <v>6000</v>
      </c>
      <c r="D91" s="56">
        <v>0</v>
      </c>
      <c r="E91" s="57" t="s">
        <v>23</v>
      </c>
      <c r="F91" s="43"/>
      <c r="G91" s="43"/>
      <c r="H91" s="43"/>
      <c r="I91" s="43"/>
      <c r="J91" s="43"/>
      <c r="K91" s="43"/>
      <c r="L91" s="43"/>
      <c r="M91" s="43"/>
      <c r="N91" s="43"/>
      <c r="O91" s="43"/>
      <c r="P91" s="43"/>
      <c r="Q91" s="43"/>
      <c r="R91" s="43"/>
      <c r="S91" s="43"/>
      <c r="T91" s="43"/>
      <c r="U91" s="43"/>
      <c r="V91" s="43"/>
      <c r="W91" s="43"/>
      <c r="X91" s="43"/>
      <c r="Y91" s="43"/>
      <c r="Z91" s="43"/>
      <c r="AA91" s="43"/>
      <c r="AB91" s="43"/>
    </row>
    <row r="92" spans="1:28" s="46" customFormat="1" ht="12.75" customHeight="1" x14ac:dyDescent="0.2">
      <c r="A92" s="62" t="s">
        <v>99</v>
      </c>
      <c r="B92" s="53">
        <v>4121</v>
      </c>
      <c r="C92" s="53">
        <v>4121</v>
      </c>
      <c r="D92" s="53">
        <v>0</v>
      </c>
      <c r="E92" s="57" t="s">
        <v>23</v>
      </c>
      <c r="F92" s="43"/>
      <c r="G92" s="43"/>
      <c r="H92" s="43"/>
      <c r="I92" s="43"/>
      <c r="J92" s="43"/>
      <c r="K92" s="43"/>
      <c r="L92" s="43"/>
      <c r="M92" s="43"/>
      <c r="N92" s="43"/>
      <c r="O92" s="43"/>
      <c r="P92" s="43"/>
      <c r="Q92" s="43"/>
      <c r="R92" s="43"/>
      <c r="S92" s="43"/>
      <c r="T92" s="43"/>
      <c r="U92" s="43"/>
      <c r="V92" s="43"/>
      <c r="W92" s="43"/>
      <c r="X92" s="43"/>
      <c r="Y92" s="43"/>
      <c r="Z92" s="43"/>
      <c r="AA92" s="43"/>
      <c r="AB92" s="43"/>
    </row>
    <row r="93" spans="1:28" s="46" customFormat="1" ht="12.75" customHeight="1" x14ac:dyDescent="0.2">
      <c r="A93" s="62" t="s">
        <v>150</v>
      </c>
      <c r="B93" s="53">
        <v>1879</v>
      </c>
      <c r="C93" s="53">
        <v>1879</v>
      </c>
      <c r="D93" s="53">
        <v>0</v>
      </c>
      <c r="E93" s="57" t="s">
        <v>23</v>
      </c>
      <c r="F93" s="43"/>
      <c r="G93" s="43"/>
      <c r="H93" s="43"/>
      <c r="I93" s="43"/>
      <c r="J93" s="43"/>
      <c r="K93" s="43"/>
      <c r="L93" s="43"/>
      <c r="M93" s="43"/>
      <c r="N93" s="43"/>
      <c r="O93" s="43"/>
      <c r="P93" s="43"/>
      <c r="Q93" s="43"/>
      <c r="R93" s="43"/>
      <c r="S93" s="43"/>
      <c r="T93" s="43"/>
      <c r="U93" s="43"/>
      <c r="V93" s="43"/>
      <c r="W93" s="43"/>
      <c r="X93" s="43"/>
      <c r="Y93" s="43"/>
      <c r="Z93" s="43"/>
      <c r="AA93" s="43"/>
      <c r="AB93" s="43"/>
    </row>
    <row r="94" spans="1:28" s="46" customFormat="1" ht="12.75" customHeight="1" x14ac:dyDescent="0.2">
      <c r="A94" s="62"/>
      <c r="B94" s="53"/>
      <c r="C94" s="53"/>
      <c r="D94" s="53"/>
      <c r="E94" s="54"/>
      <c r="F94" s="43"/>
      <c r="G94" s="43"/>
      <c r="H94" s="43"/>
      <c r="I94" s="43"/>
      <c r="J94" s="43"/>
      <c r="K94" s="43"/>
      <c r="L94" s="43"/>
      <c r="M94" s="43"/>
      <c r="N94" s="43"/>
      <c r="O94" s="43"/>
      <c r="P94" s="43"/>
      <c r="Q94" s="43"/>
      <c r="R94" s="43"/>
      <c r="S94" s="43"/>
      <c r="T94" s="43"/>
      <c r="U94" s="43"/>
      <c r="V94" s="43"/>
      <c r="W94" s="43"/>
      <c r="X94" s="43"/>
      <c r="Y94" s="43"/>
      <c r="Z94" s="43"/>
      <c r="AA94" s="43"/>
      <c r="AB94" s="43"/>
    </row>
    <row r="95" spans="1:28" s="47" customFormat="1" ht="12.75" customHeight="1" x14ac:dyDescent="0.2">
      <c r="A95" s="59" t="s">
        <v>260</v>
      </c>
      <c r="B95" s="61">
        <v>5000</v>
      </c>
      <c r="C95" s="61">
        <v>5000</v>
      </c>
      <c r="D95" s="61">
        <v>0</v>
      </c>
      <c r="E95" s="60">
        <f>D95/C95*100</f>
        <v>0</v>
      </c>
      <c r="F95" s="43"/>
      <c r="G95" s="43"/>
      <c r="H95" s="43"/>
      <c r="I95" s="43"/>
      <c r="J95" s="43"/>
      <c r="K95" s="43"/>
      <c r="L95" s="43"/>
      <c r="M95" s="43"/>
      <c r="N95" s="43"/>
      <c r="O95" s="43"/>
      <c r="P95" s="43"/>
      <c r="Q95" s="43"/>
      <c r="R95" s="43"/>
      <c r="S95" s="43"/>
      <c r="T95" s="43"/>
      <c r="U95" s="43"/>
      <c r="V95" s="43"/>
      <c r="W95" s="43"/>
      <c r="X95" s="43"/>
      <c r="Y95" s="43"/>
      <c r="Z95" s="43"/>
      <c r="AA95" s="43"/>
      <c r="AB95" s="43"/>
    </row>
    <row r="96" spans="1:28" s="46" customFormat="1" ht="12.75" customHeight="1" x14ac:dyDescent="0.2">
      <c r="A96" s="55" t="s">
        <v>170</v>
      </c>
      <c r="B96" s="56">
        <v>5000</v>
      </c>
      <c r="C96" s="56">
        <v>5000</v>
      </c>
      <c r="D96" s="56">
        <v>0</v>
      </c>
      <c r="E96" s="57" t="s">
        <v>23</v>
      </c>
      <c r="F96" s="43"/>
      <c r="G96" s="43"/>
      <c r="H96" s="43"/>
      <c r="I96" s="43"/>
      <c r="J96" s="43"/>
      <c r="K96" s="43"/>
      <c r="L96" s="43"/>
      <c r="M96" s="43"/>
      <c r="N96" s="43"/>
      <c r="O96" s="43"/>
      <c r="P96" s="43"/>
      <c r="Q96" s="43"/>
      <c r="R96" s="43"/>
      <c r="S96" s="43"/>
      <c r="T96" s="43"/>
      <c r="U96" s="43"/>
      <c r="V96" s="43"/>
      <c r="W96" s="43"/>
      <c r="X96" s="43"/>
      <c r="Y96" s="43"/>
      <c r="Z96" s="43"/>
      <c r="AA96" s="43"/>
      <c r="AB96" s="43"/>
    </row>
    <row r="97" spans="1:28" s="46" customFormat="1" ht="12.75" customHeight="1" x14ac:dyDescent="0.2">
      <c r="A97" s="62" t="s">
        <v>91</v>
      </c>
      <c r="B97" s="53">
        <v>5000</v>
      </c>
      <c r="C97" s="53">
        <v>5000</v>
      </c>
      <c r="D97" s="53">
        <v>0</v>
      </c>
      <c r="E97" s="57" t="s">
        <v>23</v>
      </c>
      <c r="F97" s="43"/>
      <c r="G97" s="43"/>
      <c r="H97" s="43"/>
      <c r="I97" s="43"/>
      <c r="J97" s="43"/>
      <c r="K97" s="43"/>
      <c r="L97" s="43"/>
      <c r="M97" s="43"/>
      <c r="N97" s="43"/>
      <c r="O97" s="43"/>
      <c r="P97" s="43"/>
      <c r="Q97" s="43"/>
      <c r="R97" s="43"/>
      <c r="S97" s="43"/>
      <c r="T97" s="43"/>
      <c r="U97" s="43"/>
      <c r="V97" s="43"/>
      <c r="W97" s="43"/>
      <c r="X97" s="43"/>
      <c r="Y97" s="43"/>
      <c r="Z97" s="43"/>
      <c r="AA97" s="43"/>
      <c r="AB97" s="43"/>
    </row>
    <row r="98" spans="1:28" s="46" customFormat="1" ht="12.75" customHeight="1" x14ac:dyDescent="0.2">
      <c r="A98" s="62"/>
      <c r="B98" s="53"/>
      <c r="C98" s="53"/>
      <c r="D98" s="53"/>
      <c r="E98" s="54"/>
      <c r="F98" s="43"/>
      <c r="G98" s="43"/>
      <c r="H98" s="43"/>
      <c r="I98" s="43"/>
      <c r="J98" s="43"/>
      <c r="K98" s="43"/>
      <c r="L98" s="43"/>
      <c r="M98" s="43"/>
      <c r="N98" s="43"/>
      <c r="O98" s="43"/>
      <c r="P98" s="43"/>
      <c r="Q98" s="43"/>
      <c r="R98" s="43"/>
      <c r="S98" s="43"/>
      <c r="T98" s="43"/>
      <c r="U98" s="43"/>
      <c r="V98" s="43"/>
      <c r="W98" s="43"/>
      <c r="X98" s="43"/>
      <c r="Y98" s="43"/>
      <c r="Z98" s="43"/>
      <c r="AA98" s="43"/>
      <c r="AB98" s="43"/>
    </row>
    <row r="99" spans="1:28" s="47" customFormat="1" ht="12.75" customHeight="1" x14ac:dyDescent="0.2">
      <c r="A99" s="59" t="s">
        <v>261</v>
      </c>
      <c r="B99" s="61">
        <v>1470000</v>
      </c>
      <c r="C99" s="61">
        <v>1470000</v>
      </c>
      <c r="D99" s="61">
        <v>604958.65</v>
      </c>
      <c r="E99" s="61">
        <f>D99/C99*100</f>
        <v>41.153649659863945</v>
      </c>
      <c r="F99" s="43"/>
      <c r="G99" s="43"/>
      <c r="H99" s="43"/>
      <c r="I99" s="43"/>
      <c r="J99" s="43"/>
      <c r="K99" s="43"/>
      <c r="L99" s="43"/>
      <c r="M99" s="43"/>
      <c r="N99" s="43"/>
      <c r="O99" s="43"/>
      <c r="P99" s="43"/>
      <c r="Q99" s="43"/>
      <c r="R99" s="43"/>
      <c r="S99" s="43"/>
      <c r="T99" s="43"/>
      <c r="U99" s="43"/>
      <c r="V99" s="43"/>
      <c r="W99" s="43"/>
      <c r="X99" s="43"/>
      <c r="Y99" s="43"/>
      <c r="Z99" s="43"/>
      <c r="AA99" s="43"/>
      <c r="AB99" s="43"/>
    </row>
    <row r="100" spans="1:28" s="46" customFormat="1" ht="12.75" customHeight="1" x14ac:dyDescent="0.2">
      <c r="A100" s="55" t="s">
        <v>170</v>
      </c>
      <c r="B100" s="56">
        <v>850000</v>
      </c>
      <c r="C100" s="56">
        <v>850000</v>
      </c>
      <c r="D100" s="56">
        <v>335448.21000000002</v>
      </c>
      <c r="E100" s="56">
        <f>D100/C100*100</f>
        <v>39.464495294117654</v>
      </c>
      <c r="F100" s="43"/>
      <c r="G100" s="43"/>
      <c r="H100" s="43"/>
      <c r="I100" s="43"/>
      <c r="J100" s="43"/>
      <c r="K100" s="43"/>
      <c r="L100" s="43"/>
      <c r="M100" s="43"/>
      <c r="N100" s="43"/>
      <c r="O100" s="43"/>
      <c r="P100" s="43"/>
      <c r="Q100" s="43"/>
      <c r="R100" s="43"/>
      <c r="S100" s="43"/>
      <c r="T100" s="43"/>
      <c r="U100" s="43"/>
      <c r="V100" s="43"/>
      <c r="W100" s="43"/>
      <c r="X100" s="43"/>
      <c r="Y100" s="43"/>
      <c r="Z100" s="43"/>
      <c r="AA100" s="43"/>
      <c r="AB100" s="43"/>
    </row>
    <row r="101" spans="1:28" s="46" customFormat="1" ht="12.75" customHeight="1" x14ac:dyDescent="0.2">
      <c r="A101" s="62" t="s">
        <v>150</v>
      </c>
      <c r="B101" s="53">
        <v>850000</v>
      </c>
      <c r="C101" s="53">
        <v>850000</v>
      </c>
      <c r="D101" s="53">
        <v>335448.21000000002</v>
      </c>
      <c r="E101" s="53">
        <f>D101/C101*100</f>
        <v>39.464495294117654</v>
      </c>
      <c r="F101" s="43"/>
      <c r="G101" s="43"/>
      <c r="H101" s="43"/>
      <c r="I101" s="43"/>
      <c r="J101" s="43"/>
      <c r="K101" s="43"/>
      <c r="L101" s="43"/>
      <c r="M101" s="43"/>
      <c r="N101" s="43"/>
      <c r="O101" s="43"/>
      <c r="P101" s="43"/>
      <c r="Q101" s="43"/>
      <c r="R101" s="43"/>
      <c r="S101" s="43"/>
      <c r="T101" s="43"/>
      <c r="U101" s="43"/>
      <c r="V101" s="43"/>
      <c r="W101" s="43"/>
      <c r="X101" s="43"/>
      <c r="Y101" s="43"/>
      <c r="Z101" s="43"/>
      <c r="AA101" s="43"/>
      <c r="AB101" s="43"/>
    </row>
    <row r="102" spans="1:28" s="46" customFormat="1" ht="12.75" customHeight="1" x14ac:dyDescent="0.2">
      <c r="A102" s="63" t="s">
        <v>152</v>
      </c>
      <c r="B102" s="65"/>
      <c r="C102" s="65"/>
      <c r="D102" s="56">
        <v>335448.21000000002</v>
      </c>
      <c r="E102" s="56" t="s">
        <v>23</v>
      </c>
      <c r="F102" s="43"/>
      <c r="G102" s="43"/>
      <c r="H102" s="43"/>
      <c r="I102" s="43"/>
      <c r="J102" s="43"/>
      <c r="K102" s="43"/>
      <c r="L102" s="43"/>
      <c r="M102" s="43"/>
      <c r="N102" s="43"/>
      <c r="O102" s="43"/>
      <c r="P102" s="43"/>
      <c r="Q102" s="43"/>
      <c r="R102" s="43"/>
      <c r="S102" s="43"/>
      <c r="T102" s="43"/>
      <c r="U102" s="43"/>
      <c r="V102" s="43"/>
      <c r="W102" s="43"/>
      <c r="X102" s="43"/>
      <c r="Y102" s="43"/>
      <c r="Z102" s="43"/>
      <c r="AA102" s="43"/>
      <c r="AB102" s="43"/>
    </row>
    <row r="103" spans="1:28" s="46" customFormat="1" ht="12.75" customHeight="1" x14ac:dyDescent="0.2">
      <c r="A103" s="55" t="s">
        <v>172</v>
      </c>
      <c r="B103" s="56">
        <v>120000</v>
      </c>
      <c r="C103" s="56">
        <v>120000</v>
      </c>
      <c r="D103" s="56">
        <v>19510.439999999999</v>
      </c>
      <c r="E103" s="56">
        <f>D103/C103*100</f>
        <v>16.258699999999997</v>
      </c>
      <c r="F103" s="43"/>
      <c r="G103" s="43"/>
      <c r="H103" s="43"/>
      <c r="I103" s="43"/>
      <c r="J103" s="43"/>
      <c r="K103" s="43"/>
      <c r="L103" s="43"/>
      <c r="M103" s="43"/>
      <c r="N103" s="43"/>
      <c r="O103" s="43"/>
      <c r="P103" s="43"/>
      <c r="Q103" s="43"/>
      <c r="R103" s="43"/>
      <c r="S103" s="43"/>
      <c r="T103" s="43"/>
      <c r="U103" s="43"/>
      <c r="V103" s="43"/>
      <c r="W103" s="43"/>
      <c r="X103" s="43"/>
      <c r="Y103" s="43"/>
      <c r="Z103" s="43"/>
      <c r="AA103" s="43"/>
      <c r="AB103" s="43"/>
    </row>
    <row r="104" spans="1:28" s="46" customFormat="1" ht="12.75" customHeight="1" x14ac:dyDescent="0.2">
      <c r="A104" s="62" t="s">
        <v>150</v>
      </c>
      <c r="B104" s="53">
        <v>120000</v>
      </c>
      <c r="C104" s="53">
        <v>120000</v>
      </c>
      <c r="D104" s="53">
        <v>19510.439999999999</v>
      </c>
      <c r="E104" s="53">
        <f>D104/C104*100</f>
        <v>16.258699999999997</v>
      </c>
      <c r="F104" s="43"/>
      <c r="G104" s="43"/>
      <c r="H104" s="43"/>
      <c r="I104" s="43"/>
      <c r="J104" s="43"/>
      <c r="K104" s="43"/>
      <c r="L104" s="43"/>
      <c r="M104" s="43"/>
      <c r="N104" s="43"/>
      <c r="O104" s="43"/>
      <c r="P104" s="43"/>
      <c r="Q104" s="43"/>
      <c r="R104" s="43"/>
      <c r="S104" s="43"/>
      <c r="T104" s="43"/>
      <c r="U104" s="43"/>
      <c r="V104" s="43"/>
      <c r="W104" s="43"/>
      <c r="X104" s="43"/>
      <c r="Y104" s="43"/>
      <c r="Z104" s="43"/>
      <c r="AA104" s="43"/>
      <c r="AB104" s="43"/>
    </row>
    <row r="105" spans="1:28" s="46" customFormat="1" ht="12.75" customHeight="1" x14ac:dyDescent="0.2">
      <c r="A105" s="63" t="s">
        <v>152</v>
      </c>
      <c r="B105" s="65"/>
      <c r="C105" s="65"/>
      <c r="D105" s="56">
        <v>19510.439999999999</v>
      </c>
      <c r="E105" s="56" t="s">
        <v>23</v>
      </c>
      <c r="F105" s="43"/>
      <c r="G105" s="43"/>
      <c r="H105" s="43"/>
      <c r="I105" s="43"/>
      <c r="J105" s="43"/>
      <c r="K105" s="43"/>
      <c r="L105" s="43"/>
      <c r="M105" s="43"/>
      <c r="N105" s="43"/>
      <c r="O105" s="43"/>
      <c r="P105" s="43"/>
      <c r="Q105" s="43"/>
      <c r="R105" s="43"/>
      <c r="S105" s="43"/>
      <c r="T105" s="43"/>
      <c r="U105" s="43"/>
      <c r="V105" s="43"/>
      <c r="W105" s="43"/>
      <c r="X105" s="43"/>
      <c r="Y105" s="43"/>
      <c r="Z105" s="43"/>
      <c r="AA105" s="43"/>
      <c r="AB105" s="43"/>
    </row>
    <row r="106" spans="1:28" s="46" customFormat="1" ht="12.75" customHeight="1" x14ac:dyDescent="0.2">
      <c r="A106" s="55" t="s">
        <v>175</v>
      </c>
      <c r="B106" s="56">
        <v>0</v>
      </c>
      <c r="C106" s="56">
        <v>0</v>
      </c>
      <c r="D106" s="56">
        <v>250000</v>
      </c>
      <c r="E106" s="56" t="s">
        <v>23</v>
      </c>
      <c r="F106" s="43"/>
      <c r="G106" s="43"/>
      <c r="H106" s="43"/>
      <c r="I106" s="43"/>
      <c r="J106" s="43"/>
      <c r="K106" s="43"/>
      <c r="L106" s="43"/>
      <c r="M106" s="43"/>
      <c r="N106" s="43"/>
      <c r="O106" s="43"/>
      <c r="P106" s="43"/>
      <c r="Q106" s="43"/>
      <c r="R106" s="43"/>
      <c r="S106" s="43"/>
      <c r="T106" s="43"/>
      <c r="U106" s="43"/>
      <c r="V106" s="43"/>
      <c r="W106" s="43"/>
      <c r="X106" s="43"/>
      <c r="Y106" s="43"/>
      <c r="Z106" s="43"/>
      <c r="AA106" s="43"/>
      <c r="AB106" s="43"/>
    </row>
    <row r="107" spans="1:28" s="46" customFormat="1" ht="12.75" customHeight="1" x14ac:dyDescent="0.2">
      <c r="A107" s="62" t="s">
        <v>150</v>
      </c>
      <c r="B107" s="53">
        <v>0</v>
      </c>
      <c r="C107" s="53">
        <v>0</v>
      </c>
      <c r="D107" s="53">
        <v>250000</v>
      </c>
      <c r="E107" s="56" t="s">
        <v>23</v>
      </c>
      <c r="F107" s="43"/>
      <c r="G107" s="43"/>
      <c r="H107" s="43"/>
      <c r="I107" s="43"/>
      <c r="J107" s="43"/>
      <c r="K107" s="43"/>
      <c r="L107" s="43"/>
      <c r="M107" s="43"/>
      <c r="N107" s="43"/>
      <c r="O107" s="43"/>
      <c r="P107" s="43"/>
      <c r="Q107" s="43"/>
      <c r="R107" s="43"/>
      <c r="S107" s="43"/>
      <c r="T107" s="43"/>
      <c r="U107" s="43"/>
      <c r="V107" s="43"/>
      <c r="W107" s="43"/>
      <c r="X107" s="43"/>
      <c r="Y107" s="43"/>
      <c r="Z107" s="43"/>
      <c r="AA107" s="43"/>
      <c r="AB107" s="43"/>
    </row>
    <row r="108" spans="1:28" s="46" customFormat="1" ht="12.75" customHeight="1" x14ac:dyDescent="0.2">
      <c r="A108" s="63" t="s">
        <v>152</v>
      </c>
      <c r="B108" s="65"/>
      <c r="C108" s="65"/>
      <c r="D108" s="56">
        <v>250000</v>
      </c>
      <c r="E108" s="56" t="s">
        <v>23</v>
      </c>
      <c r="F108" s="43"/>
      <c r="G108" s="43"/>
      <c r="H108" s="43"/>
      <c r="I108" s="43"/>
      <c r="J108" s="43"/>
      <c r="K108" s="43"/>
      <c r="L108" s="43"/>
      <c r="M108" s="43"/>
      <c r="N108" s="43"/>
      <c r="O108" s="43"/>
      <c r="P108" s="43"/>
      <c r="Q108" s="43"/>
      <c r="R108" s="43"/>
      <c r="S108" s="43"/>
      <c r="T108" s="43"/>
      <c r="U108" s="43"/>
      <c r="V108" s="43"/>
      <c r="W108" s="43"/>
      <c r="X108" s="43"/>
      <c r="Y108" s="43"/>
      <c r="Z108" s="43"/>
      <c r="AA108" s="43"/>
      <c r="AB108" s="43"/>
    </row>
    <row r="109" spans="1:28" s="46" customFormat="1" ht="12.75" customHeight="1" x14ac:dyDescent="0.2">
      <c r="A109" s="55" t="s">
        <v>178</v>
      </c>
      <c r="B109" s="56">
        <v>500000</v>
      </c>
      <c r="C109" s="56">
        <v>500000</v>
      </c>
      <c r="D109" s="56">
        <v>0</v>
      </c>
      <c r="E109" s="56" t="s">
        <v>23</v>
      </c>
      <c r="F109" s="43"/>
      <c r="G109" s="43"/>
      <c r="H109" s="43"/>
      <c r="I109" s="43"/>
      <c r="J109" s="43"/>
      <c r="K109" s="43"/>
      <c r="L109" s="43"/>
      <c r="M109" s="43"/>
      <c r="N109" s="43"/>
      <c r="O109" s="43"/>
      <c r="P109" s="43"/>
      <c r="Q109" s="43"/>
      <c r="R109" s="43"/>
      <c r="S109" s="43"/>
      <c r="T109" s="43"/>
      <c r="U109" s="43"/>
      <c r="V109" s="43"/>
      <c r="W109" s="43"/>
      <c r="X109" s="43"/>
      <c r="Y109" s="43"/>
      <c r="Z109" s="43"/>
      <c r="AA109" s="43"/>
      <c r="AB109" s="43"/>
    </row>
    <row r="110" spans="1:28" s="46" customFormat="1" ht="12.75" customHeight="1" x14ac:dyDescent="0.2">
      <c r="A110" s="62" t="s">
        <v>150</v>
      </c>
      <c r="B110" s="53">
        <v>500000</v>
      </c>
      <c r="C110" s="53">
        <v>500000</v>
      </c>
      <c r="D110" s="53">
        <v>0</v>
      </c>
      <c r="E110" s="56" t="s">
        <v>23</v>
      </c>
      <c r="F110" s="43"/>
      <c r="G110" s="43"/>
      <c r="H110" s="43"/>
      <c r="I110" s="43"/>
      <c r="J110" s="43"/>
      <c r="K110" s="43"/>
      <c r="L110" s="43"/>
      <c r="M110" s="43"/>
      <c r="N110" s="43"/>
      <c r="O110" s="43"/>
      <c r="P110" s="43"/>
      <c r="Q110" s="43"/>
      <c r="R110" s="43"/>
      <c r="S110" s="43"/>
      <c r="T110" s="43"/>
      <c r="U110" s="43"/>
      <c r="V110" s="43"/>
      <c r="W110" s="43"/>
      <c r="X110" s="43"/>
      <c r="Y110" s="43"/>
      <c r="Z110" s="43"/>
      <c r="AA110" s="43"/>
      <c r="AB110" s="43"/>
    </row>
    <row r="111" spans="1:28" s="46" customFormat="1" ht="12.75" customHeight="1" x14ac:dyDescent="0.2">
      <c r="A111" s="62"/>
      <c r="B111" s="53"/>
      <c r="C111" s="53"/>
      <c r="D111" s="53"/>
      <c r="E111" s="54"/>
      <c r="F111" s="43"/>
      <c r="G111" s="43"/>
      <c r="H111" s="43"/>
      <c r="I111" s="43"/>
      <c r="J111" s="43"/>
      <c r="K111" s="43"/>
      <c r="L111" s="43"/>
      <c r="M111" s="43"/>
      <c r="N111" s="43"/>
      <c r="O111" s="43"/>
      <c r="P111" s="43"/>
      <c r="Q111" s="43"/>
      <c r="R111" s="43"/>
      <c r="S111" s="43"/>
      <c r="T111" s="43"/>
      <c r="U111" s="43"/>
      <c r="V111" s="43"/>
      <c r="W111" s="43"/>
      <c r="X111" s="43"/>
      <c r="Y111" s="43"/>
      <c r="Z111" s="43"/>
      <c r="AA111" s="43"/>
      <c r="AB111" s="43"/>
    </row>
    <row r="112" spans="1:28" s="47" customFormat="1" ht="25.5" customHeight="1" x14ac:dyDescent="0.2">
      <c r="A112" s="59" t="s">
        <v>262</v>
      </c>
      <c r="B112" s="61">
        <v>87000</v>
      </c>
      <c r="C112" s="61">
        <v>87000</v>
      </c>
      <c r="D112" s="61">
        <v>0</v>
      </c>
      <c r="E112" s="60">
        <f>D112/C112*100</f>
        <v>0</v>
      </c>
      <c r="F112" s="43"/>
      <c r="G112" s="43"/>
      <c r="H112" s="43"/>
      <c r="I112" s="43"/>
      <c r="J112" s="43"/>
      <c r="K112" s="43"/>
      <c r="L112" s="43"/>
      <c r="M112" s="43"/>
      <c r="N112" s="43"/>
      <c r="O112" s="43"/>
      <c r="P112" s="43"/>
      <c r="Q112" s="43"/>
      <c r="R112" s="43"/>
      <c r="S112" s="43"/>
      <c r="T112" s="43"/>
      <c r="U112" s="43"/>
      <c r="V112" s="43"/>
      <c r="W112" s="43"/>
      <c r="X112" s="43"/>
      <c r="Y112" s="43"/>
      <c r="Z112" s="43"/>
      <c r="AA112" s="43"/>
      <c r="AB112" s="43"/>
    </row>
    <row r="113" spans="1:28" s="46" customFormat="1" ht="12.75" customHeight="1" x14ac:dyDescent="0.2">
      <c r="A113" s="55" t="s">
        <v>170</v>
      </c>
      <c r="B113" s="56">
        <v>87000</v>
      </c>
      <c r="C113" s="56">
        <v>87000</v>
      </c>
      <c r="D113" s="56">
        <v>0</v>
      </c>
      <c r="E113" s="57" t="s">
        <v>23</v>
      </c>
      <c r="F113" s="43"/>
      <c r="G113" s="43"/>
      <c r="H113" s="43"/>
      <c r="I113" s="43"/>
      <c r="J113" s="43"/>
      <c r="K113" s="43"/>
      <c r="L113" s="43"/>
      <c r="M113" s="43"/>
      <c r="N113" s="43"/>
      <c r="O113" s="43"/>
      <c r="P113" s="43"/>
      <c r="Q113" s="43"/>
      <c r="R113" s="43"/>
      <c r="S113" s="43"/>
      <c r="T113" s="43"/>
      <c r="U113" s="43"/>
      <c r="V113" s="43"/>
      <c r="W113" s="43"/>
      <c r="X113" s="43"/>
      <c r="Y113" s="43"/>
      <c r="Z113" s="43"/>
      <c r="AA113" s="43"/>
      <c r="AB113" s="43"/>
    </row>
    <row r="114" spans="1:28" s="46" customFormat="1" ht="12.75" customHeight="1" x14ac:dyDescent="0.2">
      <c r="A114" s="62" t="s">
        <v>163</v>
      </c>
      <c r="B114" s="53">
        <v>87000</v>
      </c>
      <c r="C114" s="53">
        <v>87000</v>
      </c>
      <c r="D114" s="53">
        <v>0</v>
      </c>
      <c r="E114" s="54" t="s">
        <v>23</v>
      </c>
      <c r="F114" s="43"/>
      <c r="G114" s="43"/>
      <c r="H114" s="43"/>
      <c r="I114" s="43"/>
      <c r="J114" s="43"/>
      <c r="K114" s="43"/>
      <c r="L114" s="43"/>
      <c r="M114" s="43"/>
      <c r="N114" s="43"/>
      <c r="O114" s="43"/>
      <c r="P114" s="43"/>
      <c r="Q114" s="43"/>
      <c r="R114" s="43"/>
      <c r="S114" s="43"/>
      <c r="T114" s="43"/>
      <c r="U114" s="43"/>
      <c r="V114" s="43"/>
      <c r="W114" s="43"/>
      <c r="X114" s="43"/>
      <c r="Y114" s="43"/>
      <c r="Z114" s="43"/>
      <c r="AA114" s="43"/>
      <c r="AB114" s="43"/>
    </row>
    <row r="115" spans="1:28" s="46" customFormat="1" ht="12.75" customHeight="1" x14ac:dyDescent="0.2">
      <c r="A115" s="62"/>
      <c r="B115" s="53"/>
      <c r="C115" s="53"/>
      <c r="D115" s="53"/>
      <c r="E115" s="54"/>
      <c r="F115" s="43"/>
      <c r="G115" s="43"/>
      <c r="H115" s="43"/>
      <c r="I115" s="43"/>
      <c r="J115" s="43"/>
      <c r="K115" s="43"/>
      <c r="L115" s="43"/>
      <c r="M115" s="43"/>
      <c r="N115" s="43"/>
      <c r="O115" s="43"/>
      <c r="P115" s="43"/>
      <c r="Q115" s="43"/>
      <c r="R115" s="43"/>
      <c r="S115" s="43"/>
      <c r="T115" s="43"/>
      <c r="U115" s="43"/>
      <c r="V115" s="43"/>
      <c r="W115" s="43"/>
      <c r="X115" s="43"/>
      <c r="Y115" s="43"/>
      <c r="Z115" s="43"/>
      <c r="AA115" s="43"/>
      <c r="AB115" s="43"/>
    </row>
    <row r="116" spans="1:28" s="46" customFormat="1" ht="12.75" customHeight="1" x14ac:dyDescent="0.2">
      <c r="A116" s="52" t="s">
        <v>263</v>
      </c>
      <c r="B116" s="53">
        <v>10387250</v>
      </c>
      <c r="C116" s="53">
        <v>10387250</v>
      </c>
      <c r="D116" s="53">
        <v>4978826.6399999997</v>
      </c>
      <c r="E116" s="53">
        <f>D116/C116*100</f>
        <v>47.932095983056151</v>
      </c>
      <c r="F116" s="43"/>
      <c r="G116" s="43"/>
      <c r="H116" s="43"/>
      <c r="I116" s="43"/>
      <c r="J116" s="43"/>
      <c r="K116" s="43"/>
      <c r="L116" s="43"/>
      <c r="M116" s="43"/>
      <c r="N116" s="43"/>
      <c r="O116" s="43"/>
      <c r="P116" s="43"/>
      <c r="Q116" s="43"/>
      <c r="R116" s="43"/>
      <c r="S116" s="43"/>
      <c r="T116" s="43"/>
      <c r="U116" s="43"/>
      <c r="V116" s="43"/>
      <c r="W116" s="43"/>
      <c r="X116" s="43"/>
      <c r="Y116" s="43"/>
      <c r="Z116" s="43"/>
      <c r="AA116" s="43"/>
      <c r="AB116" s="43"/>
    </row>
    <row r="117" spans="1:28" s="47" customFormat="1" ht="12.75" customHeight="1" x14ac:dyDescent="0.2">
      <c r="A117" s="59" t="s">
        <v>264</v>
      </c>
      <c r="B117" s="61">
        <v>9989235</v>
      </c>
      <c r="C117" s="61">
        <v>9989235</v>
      </c>
      <c r="D117" s="61">
        <v>4757028.2300000004</v>
      </c>
      <c r="E117" s="61">
        <f>D117/C117*100</f>
        <v>47.621546895232726</v>
      </c>
      <c r="F117" s="43"/>
      <c r="G117" s="43"/>
      <c r="H117" s="43"/>
      <c r="I117" s="43"/>
      <c r="J117" s="43"/>
      <c r="K117" s="43"/>
      <c r="L117" s="43"/>
      <c r="M117" s="43"/>
      <c r="N117" s="43"/>
      <c r="O117" s="43"/>
      <c r="P117" s="43"/>
      <c r="Q117" s="43"/>
      <c r="R117" s="43"/>
      <c r="S117" s="43"/>
      <c r="T117" s="43"/>
      <c r="U117" s="43"/>
      <c r="V117" s="43"/>
      <c r="W117" s="43"/>
      <c r="X117" s="43"/>
      <c r="Y117" s="43"/>
      <c r="Z117" s="43"/>
      <c r="AA117" s="43"/>
      <c r="AB117" s="43"/>
    </row>
    <row r="118" spans="1:28" s="46" customFormat="1" ht="12.75" customHeight="1" x14ac:dyDescent="0.2">
      <c r="A118" s="55" t="s">
        <v>172</v>
      </c>
      <c r="B118" s="56">
        <v>645785</v>
      </c>
      <c r="C118" s="56">
        <v>645785</v>
      </c>
      <c r="D118" s="56">
        <v>367858.66</v>
      </c>
      <c r="E118" s="56">
        <f>D118/C118*100</f>
        <v>56.963023297227402</v>
      </c>
      <c r="F118" s="43"/>
      <c r="G118" s="43"/>
      <c r="H118" s="43"/>
      <c r="I118" s="43"/>
      <c r="J118" s="43"/>
      <c r="K118" s="43"/>
      <c r="L118" s="43"/>
      <c r="M118" s="43"/>
      <c r="N118" s="43"/>
      <c r="O118" s="43"/>
      <c r="P118" s="43"/>
      <c r="Q118" s="43"/>
      <c r="R118" s="43"/>
      <c r="S118" s="43"/>
      <c r="T118" s="43"/>
      <c r="U118" s="43"/>
      <c r="V118" s="43"/>
      <c r="W118" s="43"/>
      <c r="X118" s="43"/>
      <c r="Y118" s="43"/>
      <c r="Z118" s="43"/>
      <c r="AA118" s="43"/>
      <c r="AB118" s="43"/>
    </row>
    <row r="119" spans="1:28" s="46" customFormat="1" ht="12.75" customHeight="1" x14ac:dyDescent="0.2">
      <c r="A119" s="62" t="s">
        <v>91</v>
      </c>
      <c r="B119" s="53">
        <v>291600</v>
      </c>
      <c r="C119" s="53">
        <v>291600</v>
      </c>
      <c r="D119" s="53">
        <v>128274.91</v>
      </c>
      <c r="E119" s="53">
        <f>D119/C119*100</f>
        <v>43.990024005486973</v>
      </c>
      <c r="F119" s="43"/>
      <c r="G119" s="43"/>
      <c r="H119" s="43"/>
      <c r="I119" s="43"/>
      <c r="J119" s="43"/>
      <c r="K119" s="43"/>
      <c r="L119" s="43"/>
      <c r="M119" s="43"/>
      <c r="N119" s="43"/>
      <c r="O119" s="43"/>
      <c r="P119" s="43"/>
      <c r="Q119" s="43"/>
      <c r="R119" s="43"/>
      <c r="S119" s="43"/>
      <c r="T119" s="43"/>
      <c r="U119" s="43"/>
      <c r="V119" s="43"/>
      <c r="W119" s="43"/>
      <c r="X119" s="43"/>
      <c r="Y119" s="43"/>
      <c r="Z119" s="43"/>
      <c r="AA119" s="43"/>
      <c r="AB119" s="43"/>
    </row>
    <row r="120" spans="1:28" s="46" customFormat="1" ht="12.75" customHeight="1" x14ac:dyDescent="0.2">
      <c r="A120" s="63" t="s">
        <v>93</v>
      </c>
      <c r="B120" s="65"/>
      <c r="C120" s="65"/>
      <c r="D120" s="56">
        <v>107468.9</v>
      </c>
      <c r="E120" s="56" t="s">
        <v>23</v>
      </c>
      <c r="F120" s="43"/>
      <c r="G120" s="43"/>
      <c r="H120" s="43"/>
      <c r="I120" s="43"/>
      <c r="J120" s="43"/>
      <c r="K120" s="43"/>
      <c r="L120" s="43"/>
      <c r="M120" s="43"/>
      <c r="N120" s="43"/>
      <c r="O120" s="43"/>
      <c r="P120" s="43"/>
      <c r="Q120" s="43"/>
      <c r="R120" s="43"/>
      <c r="S120" s="43"/>
      <c r="T120" s="43"/>
      <c r="U120" s="43"/>
      <c r="V120" s="43"/>
      <c r="W120" s="43"/>
      <c r="X120" s="43"/>
      <c r="Y120" s="43"/>
      <c r="Z120" s="43"/>
      <c r="AA120" s="43"/>
      <c r="AB120" s="43"/>
    </row>
    <row r="121" spans="1:28" s="46" customFormat="1" ht="12.75" customHeight="1" x14ac:dyDescent="0.2">
      <c r="A121" s="63" t="s">
        <v>94</v>
      </c>
      <c r="B121" s="65"/>
      <c r="C121" s="65"/>
      <c r="D121" s="56">
        <v>910.69</v>
      </c>
      <c r="E121" s="56" t="s">
        <v>23</v>
      </c>
      <c r="F121" s="43"/>
      <c r="G121" s="43"/>
      <c r="H121" s="43"/>
      <c r="I121" s="43"/>
      <c r="J121" s="43"/>
      <c r="K121" s="43"/>
      <c r="L121" s="43"/>
      <c r="M121" s="43"/>
      <c r="N121" s="43"/>
      <c r="O121" s="43"/>
      <c r="P121" s="43"/>
      <c r="Q121" s="43"/>
      <c r="R121" s="43"/>
      <c r="S121" s="43"/>
      <c r="T121" s="43"/>
      <c r="U121" s="43"/>
      <c r="V121" s="43"/>
      <c r="W121" s="43"/>
      <c r="X121" s="43"/>
      <c r="Y121" s="43"/>
      <c r="Z121" s="43"/>
      <c r="AA121" s="43"/>
      <c r="AB121" s="43"/>
    </row>
    <row r="122" spans="1:28" s="46" customFormat="1" ht="12.75" customHeight="1" x14ac:dyDescent="0.2">
      <c r="A122" s="63" t="s">
        <v>96</v>
      </c>
      <c r="B122" s="65"/>
      <c r="C122" s="65"/>
      <c r="D122" s="56">
        <v>3000</v>
      </c>
      <c r="E122" s="56" t="s">
        <v>23</v>
      </c>
      <c r="F122" s="43"/>
      <c r="G122" s="43"/>
      <c r="H122" s="43"/>
      <c r="I122" s="43"/>
      <c r="J122" s="43"/>
      <c r="K122" s="43"/>
      <c r="L122" s="43"/>
      <c r="M122" s="43"/>
      <c r="N122" s="43"/>
      <c r="O122" s="43"/>
      <c r="P122" s="43"/>
      <c r="Q122" s="43"/>
      <c r="R122" s="43"/>
      <c r="S122" s="43"/>
      <c r="T122" s="43"/>
      <c r="U122" s="43"/>
      <c r="V122" s="43"/>
      <c r="W122" s="43"/>
      <c r="X122" s="43"/>
      <c r="Y122" s="43"/>
      <c r="Z122" s="43"/>
      <c r="AA122" s="43"/>
      <c r="AB122" s="43"/>
    </row>
    <row r="123" spans="1:28" s="46" customFormat="1" ht="12.75" customHeight="1" x14ac:dyDescent="0.2">
      <c r="A123" s="63" t="s">
        <v>98</v>
      </c>
      <c r="B123" s="65"/>
      <c r="C123" s="65"/>
      <c r="D123" s="56">
        <v>16895.32</v>
      </c>
      <c r="E123" s="56" t="s">
        <v>23</v>
      </c>
      <c r="F123" s="43"/>
      <c r="G123" s="43"/>
      <c r="H123" s="43"/>
      <c r="I123" s="43"/>
      <c r="J123" s="43"/>
      <c r="K123" s="43"/>
      <c r="L123" s="43"/>
      <c r="M123" s="43"/>
      <c r="N123" s="43"/>
      <c r="O123" s="43"/>
      <c r="P123" s="43"/>
      <c r="Q123" s="43"/>
      <c r="R123" s="43"/>
      <c r="S123" s="43"/>
      <c r="T123" s="43"/>
      <c r="U123" s="43"/>
      <c r="V123" s="43"/>
      <c r="W123" s="43"/>
      <c r="X123" s="43"/>
      <c r="Y123" s="43"/>
      <c r="Z123" s="43"/>
      <c r="AA123" s="43"/>
      <c r="AB123" s="43"/>
    </row>
    <row r="124" spans="1:28" s="46" customFormat="1" ht="12.75" customHeight="1" x14ac:dyDescent="0.2">
      <c r="A124" s="62" t="s">
        <v>99</v>
      </c>
      <c r="B124" s="53">
        <v>343200</v>
      </c>
      <c r="C124" s="53">
        <v>343200</v>
      </c>
      <c r="D124" s="53">
        <v>233965.86</v>
      </c>
      <c r="E124" s="53">
        <f>D124/C124*100</f>
        <v>68.17187062937063</v>
      </c>
      <c r="F124" s="43"/>
      <c r="G124" s="43"/>
      <c r="H124" s="43"/>
      <c r="I124" s="43"/>
      <c r="J124" s="43"/>
      <c r="K124" s="43"/>
      <c r="L124" s="43"/>
      <c r="M124" s="43"/>
      <c r="N124" s="43"/>
      <c r="O124" s="43"/>
      <c r="P124" s="43"/>
      <c r="Q124" s="43"/>
      <c r="R124" s="43"/>
      <c r="S124" s="43"/>
      <c r="T124" s="43"/>
      <c r="U124" s="43"/>
      <c r="V124" s="43"/>
      <c r="W124" s="43"/>
      <c r="X124" s="43"/>
      <c r="Y124" s="43"/>
      <c r="Z124" s="43"/>
      <c r="AA124" s="43"/>
      <c r="AB124" s="43"/>
    </row>
    <row r="125" spans="1:28" s="46" customFormat="1" ht="12.75" customHeight="1" x14ac:dyDescent="0.2">
      <c r="A125" s="63" t="s">
        <v>101</v>
      </c>
      <c r="B125" s="65"/>
      <c r="C125" s="65"/>
      <c r="D125" s="56">
        <v>5438.06</v>
      </c>
      <c r="E125" s="53" t="s">
        <v>23</v>
      </c>
      <c r="F125" s="43"/>
      <c r="G125" s="43"/>
      <c r="H125" s="43"/>
      <c r="I125" s="43"/>
      <c r="J125" s="43"/>
      <c r="K125" s="43"/>
      <c r="L125" s="43"/>
      <c r="M125" s="43"/>
      <c r="N125" s="43"/>
      <c r="O125" s="43"/>
      <c r="P125" s="43"/>
      <c r="Q125" s="43"/>
      <c r="R125" s="43"/>
      <c r="S125" s="43"/>
      <c r="T125" s="43"/>
      <c r="U125" s="43"/>
      <c r="V125" s="43"/>
      <c r="W125" s="43"/>
      <c r="X125" s="43"/>
      <c r="Y125" s="43"/>
      <c r="Z125" s="43"/>
      <c r="AA125" s="43"/>
      <c r="AB125" s="43"/>
    </row>
    <row r="126" spans="1:28" s="46" customFormat="1" ht="12.75" customHeight="1" x14ac:dyDescent="0.2">
      <c r="A126" s="63" t="s">
        <v>102</v>
      </c>
      <c r="B126" s="65"/>
      <c r="C126" s="65"/>
      <c r="D126" s="56">
        <v>8356.4699999999993</v>
      </c>
      <c r="E126" s="53" t="s">
        <v>23</v>
      </c>
      <c r="F126" s="43"/>
      <c r="G126" s="43"/>
      <c r="H126" s="43"/>
      <c r="I126" s="43"/>
      <c r="J126" s="43"/>
      <c r="K126" s="43"/>
      <c r="L126" s="43"/>
      <c r="M126" s="43"/>
      <c r="N126" s="43"/>
      <c r="O126" s="43"/>
      <c r="P126" s="43"/>
      <c r="Q126" s="43"/>
      <c r="R126" s="43"/>
      <c r="S126" s="43"/>
      <c r="T126" s="43"/>
      <c r="U126" s="43"/>
      <c r="V126" s="43"/>
      <c r="W126" s="43"/>
      <c r="X126" s="43"/>
      <c r="Y126" s="43"/>
      <c r="Z126" s="43"/>
      <c r="AA126" s="43"/>
      <c r="AB126" s="43"/>
    </row>
    <row r="127" spans="1:28" s="46" customFormat="1" ht="12.75" customHeight="1" x14ac:dyDescent="0.2">
      <c r="A127" s="63" t="s">
        <v>103</v>
      </c>
      <c r="B127" s="65"/>
      <c r="C127" s="65"/>
      <c r="D127" s="56">
        <v>12786.09</v>
      </c>
      <c r="E127" s="53" t="s">
        <v>23</v>
      </c>
      <c r="F127" s="43"/>
      <c r="G127" s="43"/>
      <c r="H127" s="43"/>
      <c r="I127" s="43"/>
      <c r="J127" s="43"/>
      <c r="K127" s="43"/>
      <c r="L127" s="43"/>
      <c r="M127" s="43"/>
      <c r="N127" s="43"/>
      <c r="O127" s="43"/>
      <c r="P127" s="43"/>
      <c r="Q127" s="43"/>
      <c r="R127" s="43"/>
      <c r="S127" s="43"/>
      <c r="T127" s="43"/>
      <c r="U127" s="43"/>
      <c r="V127" s="43"/>
      <c r="W127" s="43"/>
      <c r="X127" s="43"/>
      <c r="Y127" s="43"/>
      <c r="Z127" s="43"/>
      <c r="AA127" s="43"/>
      <c r="AB127" s="43"/>
    </row>
    <row r="128" spans="1:28" s="46" customFormat="1" ht="12.75" customHeight="1" x14ac:dyDescent="0.2">
      <c r="A128" s="63" t="s">
        <v>106</v>
      </c>
      <c r="B128" s="65"/>
      <c r="C128" s="65"/>
      <c r="D128" s="56">
        <v>5491.64</v>
      </c>
      <c r="E128" s="53" t="s">
        <v>23</v>
      </c>
      <c r="F128" s="43"/>
      <c r="G128" s="43"/>
      <c r="H128" s="43"/>
      <c r="I128" s="43"/>
      <c r="J128" s="43"/>
      <c r="K128" s="43"/>
      <c r="L128" s="43"/>
      <c r="M128" s="43"/>
      <c r="N128" s="43"/>
      <c r="O128" s="43"/>
      <c r="P128" s="43"/>
      <c r="Q128" s="43"/>
      <c r="R128" s="43"/>
      <c r="S128" s="43"/>
      <c r="T128" s="43"/>
      <c r="U128" s="43"/>
      <c r="V128" s="43"/>
      <c r="W128" s="43"/>
      <c r="X128" s="43"/>
      <c r="Y128" s="43"/>
      <c r="Z128" s="43"/>
      <c r="AA128" s="43"/>
      <c r="AB128" s="43"/>
    </row>
    <row r="129" spans="1:28" s="46" customFormat="1" ht="12.75" customHeight="1" x14ac:dyDescent="0.2">
      <c r="A129" s="63" t="s">
        <v>107</v>
      </c>
      <c r="B129" s="65"/>
      <c r="C129" s="65"/>
      <c r="D129" s="56">
        <v>79024.05</v>
      </c>
      <c r="E129" s="53" t="s">
        <v>23</v>
      </c>
      <c r="F129" s="43"/>
      <c r="G129" s="43"/>
      <c r="H129" s="43"/>
      <c r="I129" s="43"/>
      <c r="J129" s="43"/>
      <c r="K129" s="43"/>
      <c r="L129" s="43"/>
      <c r="M129" s="43"/>
      <c r="N129" s="43"/>
      <c r="O129" s="43"/>
      <c r="P129" s="43"/>
      <c r="Q129" s="43"/>
      <c r="R129" s="43"/>
      <c r="S129" s="43"/>
      <c r="T129" s="43"/>
      <c r="U129" s="43"/>
      <c r="V129" s="43"/>
      <c r="W129" s="43"/>
      <c r="X129" s="43"/>
      <c r="Y129" s="43"/>
      <c r="Z129" s="43"/>
      <c r="AA129" s="43"/>
      <c r="AB129" s="43"/>
    </row>
    <row r="130" spans="1:28" s="46" customFormat="1" ht="12.75" customHeight="1" x14ac:dyDescent="0.2">
      <c r="A130" s="63" t="s">
        <v>115</v>
      </c>
      <c r="B130" s="65"/>
      <c r="C130" s="65"/>
      <c r="D130" s="56">
        <v>25818.49</v>
      </c>
      <c r="E130" s="53" t="s">
        <v>23</v>
      </c>
      <c r="F130" s="43"/>
      <c r="G130" s="43"/>
      <c r="H130" s="43"/>
      <c r="I130" s="43"/>
      <c r="J130" s="43"/>
      <c r="K130" s="43"/>
      <c r="L130" s="43"/>
      <c r="M130" s="43"/>
      <c r="N130" s="43"/>
      <c r="O130" s="43"/>
      <c r="P130" s="43"/>
      <c r="Q130" s="43"/>
      <c r="R130" s="43"/>
      <c r="S130" s="43"/>
      <c r="T130" s="43"/>
      <c r="U130" s="43"/>
      <c r="V130" s="43"/>
      <c r="W130" s="43"/>
      <c r="X130" s="43"/>
      <c r="Y130" s="43"/>
      <c r="Z130" s="43"/>
      <c r="AA130" s="43"/>
      <c r="AB130" s="43"/>
    </row>
    <row r="131" spans="1:28" s="46" customFormat="1" ht="12.75" customHeight="1" x14ac:dyDescent="0.2">
      <c r="A131" s="63" t="s">
        <v>116</v>
      </c>
      <c r="B131" s="65"/>
      <c r="C131" s="65"/>
      <c r="D131" s="56">
        <v>57</v>
      </c>
      <c r="E131" s="53" t="s">
        <v>23</v>
      </c>
      <c r="F131" s="43"/>
      <c r="G131" s="43"/>
      <c r="H131" s="43"/>
      <c r="I131" s="43"/>
      <c r="J131" s="43"/>
      <c r="K131" s="43"/>
      <c r="L131" s="43"/>
      <c r="M131" s="43"/>
      <c r="N131" s="43"/>
      <c r="O131" s="43"/>
      <c r="P131" s="43"/>
      <c r="Q131" s="43"/>
      <c r="R131" s="43"/>
      <c r="S131" s="43"/>
      <c r="T131" s="43"/>
      <c r="U131" s="43"/>
      <c r="V131" s="43"/>
      <c r="W131" s="43"/>
      <c r="X131" s="43"/>
      <c r="Y131" s="43"/>
      <c r="Z131" s="43"/>
      <c r="AA131" s="43"/>
      <c r="AB131" s="43"/>
    </row>
    <row r="132" spans="1:28" s="46" customFormat="1" ht="12.75" customHeight="1" x14ac:dyDescent="0.2">
      <c r="A132" s="63" t="s">
        <v>117</v>
      </c>
      <c r="B132" s="65"/>
      <c r="C132" s="65"/>
      <c r="D132" s="56">
        <v>84984.73</v>
      </c>
      <c r="E132" s="53" t="s">
        <v>23</v>
      </c>
      <c r="F132" s="43"/>
      <c r="G132" s="43"/>
      <c r="H132" s="43"/>
      <c r="I132" s="43"/>
      <c r="J132" s="43"/>
      <c r="K132" s="43"/>
      <c r="L132" s="43"/>
      <c r="M132" s="43"/>
      <c r="N132" s="43"/>
      <c r="O132" s="43"/>
      <c r="P132" s="43"/>
      <c r="Q132" s="43"/>
      <c r="R132" s="43"/>
      <c r="S132" s="43"/>
      <c r="T132" s="43"/>
      <c r="U132" s="43"/>
      <c r="V132" s="43"/>
      <c r="W132" s="43"/>
      <c r="X132" s="43"/>
      <c r="Y132" s="43"/>
      <c r="Z132" s="43"/>
      <c r="AA132" s="43"/>
      <c r="AB132" s="43"/>
    </row>
    <row r="133" spans="1:28" s="46" customFormat="1" ht="12.75" customHeight="1" x14ac:dyDescent="0.2">
      <c r="A133" s="63" t="s">
        <v>118</v>
      </c>
      <c r="B133" s="65"/>
      <c r="C133" s="65"/>
      <c r="D133" s="56">
        <v>4195.75</v>
      </c>
      <c r="E133" s="53" t="s">
        <v>23</v>
      </c>
      <c r="F133" s="43"/>
      <c r="G133" s="43"/>
      <c r="H133" s="43"/>
      <c r="I133" s="43"/>
      <c r="J133" s="43"/>
      <c r="K133" s="43"/>
      <c r="L133" s="43"/>
      <c r="M133" s="43"/>
      <c r="N133" s="43"/>
      <c r="O133" s="43"/>
      <c r="P133" s="43"/>
      <c r="Q133" s="43"/>
      <c r="R133" s="43"/>
      <c r="S133" s="43"/>
      <c r="T133" s="43"/>
      <c r="U133" s="43"/>
      <c r="V133" s="43"/>
      <c r="W133" s="43"/>
      <c r="X133" s="43"/>
      <c r="Y133" s="43"/>
      <c r="Z133" s="43"/>
      <c r="AA133" s="43"/>
      <c r="AB133" s="43"/>
    </row>
    <row r="134" spans="1:28" s="46" customFormat="1" ht="12.75" customHeight="1" x14ac:dyDescent="0.2">
      <c r="A134" s="63" t="s">
        <v>128</v>
      </c>
      <c r="B134" s="65"/>
      <c r="C134" s="65"/>
      <c r="D134" s="56">
        <v>2113.37</v>
      </c>
      <c r="E134" s="53" t="s">
        <v>23</v>
      </c>
      <c r="F134" s="43"/>
      <c r="G134" s="43"/>
      <c r="H134" s="43"/>
      <c r="I134" s="43"/>
      <c r="J134" s="43"/>
      <c r="K134" s="43"/>
      <c r="L134" s="43"/>
      <c r="M134" s="43"/>
      <c r="N134" s="43"/>
      <c r="O134" s="43"/>
      <c r="P134" s="43"/>
      <c r="Q134" s="43"/>
      <c r="R134" s="43"/>
      <c r="S134" s="43"/>
      <c r="T134" s="43"/>
      <c r="U134" s="43"/>
      <c r="V134" s="43"/>
      <c r="W134" s="43"/>
      <c r="X134" s="43"/>
      <c r="Y134" s="43"/>
      <c r="Z134" s="43"/>
      <c r="AA134" s="43"/>
      <c r="AB134" s="43"/>
    </row>
    <row r="135" spans="1:28" s="46" customFormat="1" ht="12.75" customHeight="1" x14ac:dyDescent="0.2">
      <c r="A135" s="63" t="s">
        <v>129</v>
      </c>
      <c r="B135" s="65"/>
      <c r="C135" s="65"/>
      <c r="D135" s="56">
        <v>1554</v>
      </c>
      <c r="E135" s="53" t="s">
        <v>23</v>
      </c>
      <c r="F135" s="43"/>
      <c r="G135" s="43"/>
      <c r="H135" s="43"/>
      <c r="I135" s="43"/>
      <c r="J135" s="43"/>
      <c r="K135" s="43"/>
      <c r="L135" s="43"/>
      <c r="M135" s="43"/>
      <c r="N135" s="43"/>
      <c r="O135" s="43"/>
      <c r="P135" s="43"/>
      <c r="Q135" s="43"/>
      <c r="R135" s="43"/>
      <c r="S135" s="43"/>
      <c r="T135" s="43"/>
      <c r="U135" s="43"/>
      <c r="V135" s="43"/>
      <c r="W135" s="43"/>
      <c r="X135" s="43"/>
      <c r="Y135" s="43"/>
      <c r="Z135" s="43"/>
      <c r="AA135" s="43"/>
      <c r="AB135" s="43"/>
    </row>
    <row r="136" spans="1:28" s="46" customFormat="1" ht="12.75" customHeight="1" x14ac:dyDescent="0.2">
      <c r="A136" s="63" t="s">
        <v>130</v>
      </c>
      <c r="B136" s="65"/>
      <c r="C136" s="65"/>
      <c r="D136" s="56">
        <v>1854.5</v>
      </c>
      <c r="E136" s="53" t="s">
        <v>23</v>
      </c>
      <c r="F136" s="43"/>
      <c r="G136" s="43"/>
      <c r="H136" s="43"/>
      <c r="I136" s="43"/>
      <c r="J136" s="43"/>
      <c r="K136" s="43"/>
      <c r="L136" s="43"/>
      <c r="M136" s="43"/>
      <c r="N136" s="43"/>
      <c r="O136" s="43"/>
      <c r="P136" s="43"/>
      <c r="Q136" s="43"/>
      <c r="R136" s="43"/>
      <c r="S136" s="43"/>
      <c r="T136" s="43"/>
      <c r="U136" s="43"/>
      <c r="V136" s="43"/>
      <c r="W136" s="43"/>
      <c r="X136" s="43"/>
      <c r="Y136" s="43"/>
      <c r="Z136" s="43"/>
      <c r="AA136" s="43"/>
      <c r="AB136" s="43"/>
    </row>
    <row r="137" spans="1:28" s="46" customFormat="1" ht="12.75" customHeight="1" x14ac:dyDescent="0.2">
      <c r="A137" s="63" t="s">
        <v>132</v>
      </c>
      <c r="B137" s="65"/>
      <c r="C137" s="65"/>
      <c r="D137" s="56">
        <v>2291.71</v>
      </c>
      <c r="E137" s="53" t="s">
        <v>23</v>
      </c>
      <c r="F137" s="43"/>
      <c r="G137" s="43"/>
      <c r="H137" s="43"/>
      <c r="I137" s="43"/>
      <c r="J137" s="43"/>
      <c r="K137" s="43"/>
      <c r="L137" s="43"/>
      <c r="M137" s="43"/>
      <c r="N137" s="43"/>
      <c r="O137" s="43"/>
      <c r="P137" s="43"/>
      <c r="Q137" s="43"/>
      <c r="R137" s="43"/>
      <c r="S137" s="43"/>
      <c r="T137" s="43"/>
      <c r="U137" s="43"/>
      <c r="V137" s="43"/>
      <c r="W137" s="43"/>
      <c r="X137" s="43"/>
      <c r="Y137" s="43"/>
      <c r="Z137" s="43"/>
      <c r="AA137" s="43"/>
      <c r="AB137" s="43"/>
    </row>
    <row r="138" spans="1:28" s="46" customFormat="1" ht="12.75" customHeight="1" x14ac:dyDescent="0.2">
      <c r="A138" s="62" t="s">
        <v>133</v>
      </c>
      <c r="B138" s="53">
        <v>10200</v>
      </c>
      <c r="C138" s="53">
        <v>10200</v>
      </c>
      <c r="D138" s="53">
        <v>5210.55</v>
      </c>
      <c r="E138" s="53">
        <f>D138/C138*100</f>
        <v>51.083823529411767</v>
      </c>
      <c r="F138" s="43"/>
      <c r="G138" s="43"/>
      <c r="H138" s="43"/>
      <c r="I138" s="43"/>
      <c r="J138" s="43"/>
      <c r="K138" s="43"/>
      <c r="L138" s="43"/>
      <c r="M138" s="43"/>
      <c r="N138" s="43"/>
      <c r="O138" s="43"/>
      <c r="P138" s="43"/>
      <c r="Q138" s="43"/>
      <c r="R138" s="43"/>
      <c r="S138" s="43"/>
      <c r="T138" s="43"/>
      <c r="U138" s="43"/>
      <c r="V138" s="43"/>
      <c r="W138" s="43"/>
      <c r="X138" s="43"/>
      <c r="Y138" s="43"/>
      <c r="Z138" s="43"/>
      <c r="AA138" s="43"/>
      <c r="AB138" s="43"/>
    </row>
    <row r="139" spans="1:28" s="46" customFormat="1" ht="25.5" customHeight="1" x14ac:dyDescent="0.2">
      <c r="A139" s="63" t="s">
        <v>135</v>
      </c>
      <c r="B139" s="65"/>
      <c r="C139" s="65"/>
      <c r="D139" s="56">
        <v>1507.25</v>
      </c>
      <c r="E139" s="53" t="s">
        <v>23</v>
      </c>
      <c r="F139" s="43"/>
      <c r="G139" s="43"/>
      <c r="H139" s="43"/>
      <c r="I139" s="43"/>
      <c r="J139" s="43"/>
      <c r="K139" s="43"/>
      <c r="L139" s="43"/>
      <c r="M139" s="43"/>
      <c r="N139" s="43"/>
      <c r="O139" s="43"/>
      <c r="P139" s="43"/>
      <c r="Q139" s="43"/>
      <c r="R139" s="43"/>
      <c r="S139" s="43"/>
      <c r="T139" s="43"/>
      <c r="U139" s="43"/>
      <c r="V139" s="43"/>
      <c r="W139" s="43"/>
      <c r="X139" s="43"/>
      <c r="Y139" s="43"/>
      <c r="Z139" s="43"/>
      <c r="AA139" s="43"/>
      <c r="AB139" s="43"/>
    </row>
    <row r="140" spans="1:28" s="46" customFormat="1" ht="12.75" customHeight="1" x14ac:dyDescent="0.2">
      <c r="A140" s="63" t="s">
        <v>137</v>
      </c>
      <c r="B140" s="65"/>
      <c r="C140" s="65"/>
      <c r="D140" s="56">
        <v>3703.21</v>
      </c>
      <c r="E140" s="53" t="s">
        <v>23</v>
      </c>
      <c r="F140" s="43"/>
      <c r="G140" s="43"/>
      <c r="H140" s="43"/>
      <c r="I140" s="43"/>
      <c r="J140" s="43"/>
      <c r="K140" s="43"/>
      <c r="L140" s="43"/>
      <c r="M140" s="43"/>
      <c r="N140" s="43"/>
      <c r="O140" s="43"/>
      <c r="P140" s="43"/>
      <c r="Q140" s="43"/>
      <c r="R140" s="43"/>
      <c r="S140" s="43"/>
      <c r="T140" s="43"/>
      <c r="U140" s="43"/>
      <c r="V140" s="43"/>
      <c r="W140" s="43"/>
      <c r="X140" s="43"/>
      <c r="Y140" s="43"/>
      <c r="Z140" s="43"/>
      <c r="AA140" s="43"/>
      <c r="AB140" s="43"/>
    </row>
    <row r="141" spans="1:28" s="46" customFormat="1" ht="12.75" customHeight="1" x14ac:dyDescent="0.2">
      <c r="A141" s="63" t="s">
        <v>138</v>
      </c>
      <c r="B141" s="65"/>
      <c r="C141" s="65"/>
      <c r="D141" s="56">
        <v>0.09</v>
      </c>
      <c r="E141" s="53" t="s">
        <v>23</v>
      </c>
      <c r="F141" s="43"/>
      <c r="G141" s="43"/>
      <c r="H141" s="43"/>
      <c r="I141" s="43"/>
      <c r="J141" s="43"/>
      <c r="K141" s="43"/>
      <c r="L141" s="43"/>
      <c r="M141" s="43"/>
      <c r="N141" s="43"/>
      <c r="O141" s="43"/>
      <c r="P141" s="43"/>
      <c r="Q141" s="43"/>
      <c r="R141" s="43"/>
      <c r="S141" s="43"/>
      <c r="T141" s="43"/>
      <c r="U141" s="43"/>
      <c r="V141" s="43"/>
      <c r="W141" s="43"/>
      <c r="X141" s="43"/>
      <c r="Y141" s="43"/>
      <c r="Z141" s="43"/>
      <c r="AA141" s="43"/>
      <c r="AB141" s="43"/>
    </row>
    <row r="142" spans="1:28" s="46" customFormat="1" ht="12.75" customHeight="1" x14ac:dyDescent="0.2">
      <c r="A142" s="62" t="s">
        <v>142</v>
      </c>
      <c r="B142" s="53">
        <v>785</v>
      </c>
      <c r="C142" s="53">
        <v>785</v>
      </c>
      <c r="D142" s="53">
        <v>407.34</v>
      </c>
      <c r="E142" s="53">
        <f>D142/C142*100</f>
        <v>51.890445859872614</v>
      </c>
      <c r="F142" s="43"/>
      <c r="G142" s="43"/>
      <c r="H142" s="43"/>
      <c r="I142" s="43"/>
      <c r="J142" s="43"/>
      <c r="K142" s="43"/>
      <c r="L142" s="43"/>
      <c r="M142" s="43"/>
      <c r="N142" s="43"/>
      <c r="O142" s="43"/>
      <c r="P142" s="43"/>
      <c r="Q142" s="43"/>
      <c r="R142" s="43"/>
      <c r="S142" s="43"/>
      <c r="T142" s="43"/>
      <c r="U142" s="43"/>
      <c r="V142" s="43"/>
      <c r="W142" s="43"/>
      <c r="X142" s="43"/>
      <c r="Y142" s="43"/>
      <c r="Z142" s="43"/>
      <c r="AA142" s="43"/>
      <c r="AB142" s="43"/>
    </row>
    <row r="143" spans="1:28" s="46" customFormat="1" ht="12.75" customHeight="1" x14ac:dyDescent="0.2">
      <c r="A143" s="63" t="s">
        <v>144</v>
      </c>
      <c r="B143" s="65"/>
      <c r="C143" s="65"/>
      <c r="D143" s="56">
        <v>392.34</v>
      </c>
      <c r="E143" s="53" t="s">
        <v>23</v>
      </c>
      <c r="F143" s="43"/>
      <c r="G143" s="43"/>
      <c r="H143" s="43"/>
      <c r="I143" s="43"/>
      <c r="J143" s="43"/>
      <c r="K143" s="43"/>
      <c r="L143" s="43"/>
      <c r="M143" s="43"/>
      <c r="N143" s="43"/>
      <c r="O143" s="43"/>
      <c r="P143" s="43"/>
      <c r="Q143" s="43"/>
      <c r="R143" s="43"/>
      <c r="S143" s="43"/>
      <c r="T143" s="43"/>
      <c r="U143" s="43"/>
      <c r="V143" s="43"/>
      <c r="W143" s="43"/>
      <c r="X143" s="43"/>
      <c r="Y143" s="43"/>
      <c r="Z143" s="43"/>
      <c r="AA143" s="43"/>
      <c r="AB143" s="43"/>
    </row>
    <row r="144" spans="1:28" s="46" customFormat="1" ht="12.75" customHeight="1" x14ac:dyDescent="0.2">
      <c r="A144" s="63" t="s">
        <v>145</v>
      </c>
      <c r="B144" s="65"/>
      <c r="C144" s="65"/>
      <c r="D144" s="56">
        <v>15</v>
      </c>
      <c r="E144" s="53" t="s">
        <v>23</v>
      </c>
      <c r="F144" s="43"/>
      <c r="G144" s="43"/>
      <c r="H144" s="43"/>
      <c r="I144" s="43"/>
      <c r="J144" s="43"/>
      <c r="K144" s="43"/>
      <c r="L144" s="43"/>
      <c r="M144" s="43"/>
      <c r="N144" s="43"/>
      <c r="O144" s="43"/>
      <c r="P144" s="43"/>
      <c r="Q144" s="43"/>
      <c r="R144" s="43"/>
      <c r="S144" s="43"/>
      <c r="T144" s="43"/>
      <c r="U144" s="43"/>
      <c r="V144" s="43"/>
      <c r="W144" s="43"/>
      <c r="X144" s="43"/>
      <c r="Y144" s="43"/>
      <c r="Z144" s="43"/>
      <c r="AA144" s="43"/>
      <c r="AB144" s="43"/>
    </row>
    <row r="145" spans="1:28" s="46" customFormat="1" ht="12.75" customHeight="1" x14ac:dyDescent="0.2">
      <c r="A145" s="55" t="s">
        <v>174</v>
      </c>
      <c r="B145" s="56">
        <v>9312650</v>
      </c>
      <c r="C145" s="56">
        <v>9312650</v>
      </c>
      <c r="D145" s="56">
        <v>4372756.9400000004</v>
      </c>
      <c r="E145" s="56">
        <f>D145/C145*100</f>
        <v>46.955022898960017</v>
      </c>
      <c r="F145" s="43"/>
      <c r="G145" s="43"/>
      <c r="H145" s="43"/>
      <c r="I145" s="43"/>
      <c r="J145" s="43"/>
      <c r="K145" s="43"/>
      <c r="L145" s="43"/>
      <c r="M145" s="43"/>
      <c r="N145" s="43"/>
      <c r="O145" s="43"/>
      <c r="P145" s="43"/>
      <c r="Q145" s="43"/>
      <c r="R145" s="43"/>
      <c r="S145" s="43"/>
      <c r="T145" s="43"/>
      <c r="U145" s="43"/>
      <c r="V145" s="43"/>
      <c r="W145" s="43"/>
      <c r="X145" s="43"/>
      <c r="Y145" s="43"/>
      <c r="Z145" s="43"/>
      <c r="AA145" s="43"/>
      <c r="AB145" s="43"/>
    </row>
    <row r="146" spans="1:28" s="46" customFormat="1" ht="12.75" customHeight="1" x14ac:dyDescent="0.2">
      <c r="A146" s="62" t="s">
        <v>91</v>
      </c>
      <c r="B146" s="53">
        <v>7890000</v>
      </c>
      <c r="C146" s="53">
        <v>7890000</v>
      </c>
      <c r="D146" s="53">
        <v>3718092.23</v>
      </c>
      <c r="E146" s="53">
        <f>D146/C146*100</f>
        <v>47.124109378960711</v>
      </c>
      <c r="F146" s="43"/>
      <c r="G146" s="43"/>
      <c r="H146" s="43"/>
      <c r="I146" s="43"/>
      <c r="J146" s="43"/>
      <c r="K146" s="43"/>
      <c r="L146" s="43"/>
      <c r="M146" s="43"/>
      <c r="N146" s="43"/>
      <c r="O146" s="43"/>
      <c r="P146" s="43"/>
      <c r="Q146" s="43"/>
      <c r="R146" s="43"/>
      <c r="S146" s="43"/>
      <c r="T146" s="43"/>
      <c r="U146" s="43"/>
      <c r="V146" s="43"/>
      <c r="W146" s="43"/>
      <c r="X146" s="43"/>
      <c r="Y146" s="43"/>
      <c r="Z146" s="43"/>
      <c r="AA146" s="43"/>
      <c r="AB146" s="43"/>
    </row>
    <row r="147" spans="1:28" s="46" customFormat="1" ht="12.75" customHeight="1" x14ac:dyDescent="0.2">
      <c r="A147" s="63" t="s">
        <v>93</v>
      </c>
      <c r="B147" s="65"/>
      <c r="C147" s="65"/>
      <c r="D147" s="56">
        <v>3043815.75</v>
      </c>
      <c r="E147" s="53" t="s">
        <v>23</v>
      </c>
      <c r="F147" s="43"/>
      <c r="G147" s="43"/>
      <c r="H147" s="43"/>
      <c r="I147" s="43"/>
      <c r="J147" s="43"/>
      <c r="K147" s="43"/>
      <c r="L147" s="43"/>
      <c r="M147" s="43"/>
      <c r="N147" s="43"/>
      <c r="O147" s="43"/>
      <c r="P147" s="43"/>
      <c r="Q147" s="43"/>
      <c r="R147" s="43"/>
      <c r="S147" s="43"/>
      <c r="T147" s="43"/>
      <c r="U147" s="43"/>
      <c r="V147" s="43"/>
      <c r="W147" s="43"/>
      <c r="X147" s="43"/>
      <c r="Y147" s="43"/>
      <c r="Z147" s="43"/>
      <c r="AA147" s="43"/>
      <c r="AB147" s="43"/>
    </row>
    <row r="148" spans="1:28" s="46" customFormat="1" ht="12.75" customHeight="1" x14ac:dyDescent="0.2">
      <c r="A148" s="63" t="s">
        <v>94</v>
      </c>
      <c r="B148" s="65"/>
      <c r="C148" s="65"/>
      <c r="D148" s="56">
        <v>93427.41</v>
      </c>
      <c r="E148" s="53" t="s">
        <v>23</v>
      </c>
      <c r="F148" s="43"/>
      <c r="G148" s="43"/>
      <c r="H148" s="43"/>
      <c r="I148" s="43"/>
      <c r="J148" s="43"/>
      <c r="K148" s="43"/>
      <c r="L148" s="43"/>
      <c r="M148" s="43"/>
      <c r="N148" s="43"/>
      <c r="O148" s="43"/>
      <c r="P148" s="43"/>
      <c r="Q148" s="43"/>
      <c r="R148" s="43"/>
      <c r="S148" s="43"/>
      <c r="T148" s="43"/>
      <c r="U148" s="43"/>
      <c r="V148" s="43"/>
      <c r="W148" s="43"/>
      <c r="X148" s="43"/>
      <c r="Y148" s="43"/>
      <c r="Z148" s="43"/>
      <c r="AA148" s="43"/>
      <c r="AB148" s="43"/>
    </row>
    <row r="149" spans="1:28" s="46" customFormat="1" ht="12.75" customHeight="1" x14ac:dyDescent="0.2">
      <c r="A149" s="63" t="s">
        <v>96</v>
      </c>
      <c r="B149" s="65"/>
      <c r="C149" s="65"/>
      <c r="D149" s="56">
        <v>118028.91</v>
      </c>
      <c r="E149" s="53" t="s">
        <v>23</v>
      </c>
      <c r="F149" s="43"/>
      <c r="G149" s="43"/>
      <c r="H149" s="43"/>
      <c r="I149" s="43"/>
      <c r="J149" s="43"/>
      <c r="K149" s="43"/>
      <c r="L149" s="43"/>
      <c r="M149" s="43"/>
      <c r="N149" s="43"/>
      <c r="O149" s="43"/>
      <c r="P149" s="43"/>
      <c r="Q149" s="43"/>
      <c r="R149" s="43"/>
      <c r="S149" s="43"/>
      <c r="T149" s="43"/>
      <c r="U149" s="43"/>
      <c r="V149" s="43"/>
      <c r="W149" s="43"/>
      <c r="X149" s="43"/>
      <c r="Y149" s="43"/>
      <c r="Z149" s="43"/>
      <c r="AA149" s="43"/>
      <c r="AB149" s="43"/>
    </row>
    <row r="150" spans="1:28" s="46" customFormat="1" ht="12.75" customHeight="1" x14ac:dyDescent="0.2">
      <c r="A150" s="63" t="s">
        <v>98</v>
      </c>
      <c r="B150" s="65"/>
      <c r="C150" s="65"/>
      <c r="D150" s="56">
        <v>462820.16</v>
      </c>
      <c r="E150" s="53" t="s">
        <v>23</v>
      </c>
      <c r="F150" s="43"/>
      <c r="G150" s="43"/>
      <c r="H150" s="43"/>
      <c r="I150" s="43"/>
      <c r="J150" s="43"/>
      <c r="K150" s="43"/>
      <c r="L150" s="43"/>
      <c r="M150" s="43"/>
      <c r="N150" s="43"/>
      <c r="O150" s="43"/>
      <c r="P150" s="43"/>
      <c r="Q150" s="43"/>
      <c r="R150" s="43"/>
      <c r="S150" s="43"/>
      <c r="T150" s="43"/>
      <c r="U150" s="43"/>
      <c r="V150" s="43"/>
      <c r="W150" s="43"/>
      <c r="X150" s="43"/>
      <c r="Y150" s="43"/>
      <c r="Z150" s="43"/>
      <c r="AA150" s="43"/>
      <c r="AB150" s="43"/>
    </row>
    <row r="151" spans="1:28" s="46" customFormat="1" ht="12.75" customHeight="1" x14ac:dyDescent="0.2">
      <c r="A151" s="62" t="s">
        <v>99</v>
      </c>
      <c r="B151" s="53">
        <v>1422650</v>
      </c>
      <c r="C151" s="53">
        <v>1422650</v>
      </c>
      <c r="D151" s="53">
        <v>654664.71</v>
      </c>
      <c r="E151" s="53">
        <f>D151/C151*100</f>
        <v>46.017271289494957</v>
      </c>
      <c r="F151" s="43"/>
      <c r="G151" s="43"/>
      <c r="H151" s="43"/>
      <c r="I151" s="43"/>
      <c r="J151" s="43"/>
      <c r="K151" s="43"/>
      <c r="L151" s="43"/>
      <c r="M151" s="43"/>
      <c r="N151" s="43"/>
      <c r="O151" s="43"/>
      <c r="P151" s="43"/>
      <c r="Q151" s="43"/>
      <c r="R151" s="43"/>
      <c r="S151" s="43"/>
      <c r="T151" s="43"/>
      <c r="U151" s="43"/>
      <c r="V151" s="43"/>
      <c r="W151" s="43"/>
      <c r="X151" s="43"/>
      <c r="Y151" s="43"/>
      <c r="Z151" s="43"/>
      <c r="AA151" s="43"/>
      <c r="AB151" s="43"/>
    </row>
    <row r="152" spans="1:28" s="46" customFormat="1" ht="12.75" customHeight="1" x14ac:dyDescent="0.2">
      <c r="A152" s="63" t="s">
        <v>102</v>
      </c>
      <c r="B152" s="65"/>
      <c r="C152" s="65"/>
      <c r="D152" s="56">
        <v>132641.47</v>
      </c>
      <c r="E152" s="53" t="s">
        <v>23</v>
      </c>
      <c r="F152" s="43"/>
      <c r="G152" s="43"/>
      <c r="H152" s="43"/>
      <c r="I152" s="43"/>
      <c r="J152" s="43"/>
      <c r="K152" s="43"/>
      <c r="L152" s="43"/>
      <c r="M152" s="43"/>
      <c r="N152" s="43"/>
      <c r="O152" s="43"/>
      <c r="P152" s="43"/>
      <c r="Q152" s="43"/>
      <c r="R152" s="43"/>
      <c r="S152" s="43"/>
      <c r="T152" s="43"/>
      <c r="U152" s="43"/>
      <c r="V152" s="43"/>
      <c r="W152" s="43"/>
      <c r="X152" s="43"/>
      <c r="Y152" s="43"/>
      <c r="Z152" s="43"/>
      <c r="AA152" s="43"/>
      <c r="AB152" s="43"/>
    </row>
    <row r="153" spans="1:28" s="46" customFormat="1" ht="12.75" customHeight="1" x14ac:dyDescent="0.2">
      <c r="A153" s="63" t="s">
        <v>106</v>
      </c>
      <c r="B153" s="65"/>
      <c r="C153" s="65"/>
      <c r="D153" s="56">
        <v>23337.99</v>
      </c>
      <c r="E153" s="53" t="s">
        <v>23</v>
      </c>
      <c r="F153" s="43"/>
      <c r="G153" s="43"/>
      <c r="H153" s="43"/>
      <c r="I153" s="43"/>
      <c r="J153" s="43"/>
      <c r="K153" s="43"/>
      <c r="L153" s="43"/>
      <c r="M153" s="43"/>
      <c r="N153" s="43"/>
      <c r="O153" s="43"/>
      <c r="P153" s="43"/>
      <c r="Q153" s="43"/>
      <c r="R153" s="43"/>
      <c r="S153" s="43"/>
      <c r="T153" s="43"/>
      <c r="U153" s="43"/>
      <c r="V153" s="43"/>
      <c r="W153" s="43"/>
      <c r="X153" s="43"/>
      <c r="Y153" s="43"/>
      <c r="Z153" s="43"/>
      <c r="AA153" s="43"/>
      <c r="AB153" s="43"/>
    </row>
    <row r="154" spans="1:28" s="46" customFormat="1" ht="12.75" customHeight="1" x14ac:dyDescent="0.2">
      <c r="A154" s="63" t="s">
        <v>107</v>
      </c>
      <c r="B154" s="65"/>
      <c r="C154" s="65"/>
      <c r="D154" s="56">
        <v>83844.789999999994</v>
      </c>
      <c r="E154" s="53" t="s">
        <v>23</v>
      </c>
      <c r="F154" s="43"/>
      <c r="G154" s="43"/>
      <c r="H154" s="43"/>
      <c r="I154" s="43"/>
      <c r="J154" s="43"/>
      <c r="K154" s="43"/>
      <c r="L154" s="43"/>
      <c r="M154" s="43"/>
      <c r="N154" s="43"/>
      <c r="O154" s="43"/>
      <c r="P154" s="43"/>
      <c r="Q154" s="43"/>
      <c r="R154" s="43"/>
      <c r="S154" s="43"/>
      <c r="T154" s="43"/>
      <c r="U154" s="43"/>
      <c r="V154" s="43"/>
      <c r="W154" s="43"/>
      <c r="X154" s="43"/>
      <c r="Y154" s="43"/>
      <c r="Z154" s="43"/>
      <c r="AA154" s="43"/>
      <c r="AB154" s="43"/>
    </row>
    <row r="155" spans="1:28" s="46" customFormat="1" ht="12.75" customHeight="1" x14ac:dyDescent="0.2">
      <c r="A155" s="63" t="s">
        <v>109</v>
      </c>
      <c r="B155" s="65"/>
      <c r="C155" s="65"/>
      <c r="D155" s="56">
        <v>12044.65</v>
      </c>
      <c r="E155" s="53" t="s">
        <v>23</v>
      </c>
      <c r="F155" s="43"/>
      <c r="G155" s="43"/>
      <c r="H155" s="43"/>
      <c r="I155" s="43"/>
      <c r="J155" s="43"/>
      <c r="K155" s="43"/>
      <c r="L155" s="43"/>
      <c r="M155" s="43"/>
      <c r="N155" s="43"/>
      <c r="O155" s="43"/>
      <c r="P155" s="43"/>
      <c r="Q155" s="43"/>
      <c r="R155" s="43"/>
      <c r="S155" s="43"/>
      <c r="T155" s="43"/>
      <c r="U155" s="43"/>
      <c r="V155" s="43"/>
      <c r="W155" s="43"/>
      <c r="X155" s="43"/>
      <c r="Y155" s="43"/>
      <c r="Z155" s="43"/>
      <c r="AA155" s="43"/>
      <c r="AB155" s="43"/>
    </row>
    <row r="156" spans="1:28" s="46" customFormat="1" ht="12.75" customHeight="1" x14ac:dyDescent="0.2">
      <c r="A156" s="63" t="s">
        <v>110</v>
      </c>
      <c r="B156" s="65"/>
      <c r="C156" s="65"/>
      <c r="D156" s="56">
        <v>1693.82</v>
      </c>
      <c r="E156" s="53" t="s">
        <v>23</v>
      </c>
      <c r="F156" s="43"/>
      <c r="G156" s="43"/>
      <c r="H156" s="43"/>
      <c r="I156" s="43"/>
      <c r="J156" s="43"/>
      <c r="K156" s="43"/>
      <c r="L156" s="43"/>
      <c r="M156" s="43"/>
      <c r="N156" s="43"/>
      <c r="O156" s="43"/>
      <c r="P156" s="43"/>
      <c r="Q156" s="43"/>
      <c r="R156" s="43"/>
      <c r="S156" s="43"/>
      <c r="T156" s="43"/>
      <c r="U156" s="43"/>
      <c r="V156" s="43"/>
      <c r="W156" s="43"/>
      <c r="X156" s="43"/>
      <c r="Y156" s="43"/>
      <c r="Z156" s="43"/>
      <c r="AA156" s="43"/>
      <c r="AB156" s="43"/>
    </row>
    <row r="157" spans="1:28" s="46" customFormat="1" ht="12.75" customHeight="1" x14ac:dyDescent="0.2">
      <c r="A157" s="63" t="s">
        <v>112</v>
      </c>
      <c r="B157" s="65"/>
      <c r="C157" s="65"/>
      <c r="D157" s="56">
        <v>11951.34</v>
      </c>
      <c r="E157" s="53" t="s">
        <v>23</v>
      </c>
      <c r="F157" s="43"/>
      <c r="G157" s="43"/>
      <c r="H157" s="43"/>
      <c r="I157" s="43"/>
      <c r="J157" s="43"/>
      <c r="K157" s="43"/>
      <c r="L157" s="43"/>
      <c r="M157" s="43"/>
      <c r="N157" s="43"/>
      <c r="O157" s="43"/>
      <c r="P157" s="43"/>
      <c r="Q157" s="43"/>
      <c r="R157" s="43"/>
      <c r="S157" s="43"/>
      <c r="T157" s="43"/>
      <c r="U157" s="43"/>
      <c r="V157" s="43"/>
      <c r="W157" s="43"/>
      <c r="X157" s="43"/>
      <c r="Y157" s="43"/>
      <c r="Z157" s="43"/>
      <c r="AA157" s="43"/>
      <c r="AB157" s="43"/>
    </row>
    <row r="158" spans="1:28" s="46" customFormat="1" ht="12.75" customHeight="1" x14ac:dyDescent="0.2">
      <c r="A158" s="63" t="s">
        <v>114</v>
      </c>
      <c r="B158" s="65"/>
      <c r="C158" s="65"/>
      <c r="D158" s="56">
        <v>4034.58</v>
      </c>
      <c r="E158" s="53" t="s">
        <v>23</v>
      </c>
      <c r="F158" s="43"/>
      <c r="G158" s="43"/>
      <c r="H158" s="43"/>
      <c r="I158" s="43"/>
      <c r="J158" s="43"/>
      <c r="K158" s="43"/>
      <c r="L158" s="43"/>
      <c r="M158" s="43"/>
      <c r="N158" s="43"/>
      <c r="O158" s="43"/>
      <c r="P158" s="43"/>
      <c r="Q158" s="43"/>
      <c r="R158" s="43"/>
      <c r="S158" s="43"/>
      <c r="T158" s="43"/>
      <c r="U158" s="43"/>
      <c r="V158" s="43"/>
      <c r="W158" s="43"/>
      <c r="X158" s="43"/>
      <c r="Y158" s="43"/>
      <c r="Z158" s="43"/>
      <c r="AA158" s="43"/>
      <c r="AB158" s="43"/>
    </row>
    <row r="159" spans="1:28" s="46" customFormat="1" ht="12.75" customHeight="1" x14ac:dyDescent="0.2">
      <c r="A159" s="63" t="s">
        <v>115</v>
      </c>
      <c r="B159" s="65"/>
      <c r="C159" s="65"/>
      <c r="D159" s="56">
        <v>38659.24</v>
      </c>
      <c r="E159" s="53" t="s">
        <v>23</v>
      </c>
      <c r="F159" s="43"/>
      <c r="G159" s="43"/>
      <c r="H159" s="43"/>
      <c r="I159" s="43"/>
      <c r="J159" s="43"/>
      <c r="K159" s="43"/>
      <c r="L159" s="43"/>
      <c r="M159" s="43"/>
      <c r="N159" s="43"/>
      <c r="O159" s="43"/>
      <c r="P159" s="43"/>
      <c r="Q159" s="43"/>
      <c r="R159" s="43"/>
      <c r="S159" s="43"/>
      <c r="T159" s="43"/>
      <c r="U159" s="43"/>
      <c r="V159" s="43"/>
      <c r="W159" s="43"/>
      <c r="X159" s="43"/>
      <c r="Y159" s="43"/>
      <c r="Z159" s="43"/>
      <c r="AA159" s="43"/>
      <c r="AB159" s="43"/>
    </row>
    <row r="160" spans="1:28" s="46" customFormat="1" ht="12.75" customHeight="1" x14ac:dyDescent="0.2">
      <c r="A160" s="63" t="s">
        <v>116</v>
      </c>
      <c r="B160" s="65"/>
      <c r="C160" s="65"/>
      <c r="D160" s="56">
        <v>17659.38</v>
      </c>
      <c r="E160" s="53" t="s">
        <v>23</v>
      </c>
      <c r="F160" s="43"/>
      <c r="G160" s="43"/>
      <c r="H160" s="43"/>
      <c r="I160" s="43"/>
      <c r="J160" s="43"/>
      <c r="K160" s="43"/>
      <c r="L160" s="43"/>
      <c r="M160" s="43"/>
      <c r="N160" s="43"/>
      <c r="O160" s="43"/>
      <c r="P160" s="43"/>
      <c r="Q160" s="43"/>
      <c r="R160" s="43"/>
      <c r="S160" s="43"/>
      <c r="T160" s="43"/>
      <c r="U160" s="43"/>
      <c r="V160" s="43"/>
      <c r="W160" s="43"/>
      <c r="X160" s="43"/>
      <c r="Y160" s="43"/>
      <c r="Z160" s="43"/>
      <c r="AA160" s="43"/>
      <c r="AB160" s="43"/>
    </row>
    <row r="161" spans="1:28" s="46" customFormat="1" ht="12.75" customHeight="1" x14ac:dyDescent="0.2">
      <c r="A161" s="63" t="s">
        <v>117</v>
      </c>
      <c r="B161" s="65"/>
      <c r="C161" s="65"/>
      <c r="D161" s="56">
        <v>105609.81</v>
      </c>
      <c r="E161" s="53" t="s">
        <v>23</v>
      </c>
      <c r="F161" s="43"/>
      <c r="G161" s="43"/>
      <c r="H161" s="43"/>
      <c r="I161" s="43"/>
      <c r="J161" s="43"/>
      <c r="K161" s="43"/>
      <c r="L161" s="43"/>
      <c r="M161" s="43"/>
      <c r="N161" s="43"/>
      <c r="O161" s="43"/>
      <c r="P161" s="43"/>
      <c r="Q161" s="43"/>
      <c r="R161" s="43"/>
      <c r="S161" s="43"/>
      <c r="T161" s="43"/>
      <c r="U161" s="43"/>
      <c r="V161" s="43"/>
      <c r="W161" s="43"/>
      <c r="X161" s="43"/>
      <c r="Y161" s="43"/>
      <c r="Z161" s="43"/>
      <c r="AA161" s="43"/>
      <c r="AB161" s="43"/>
    </row>
    <row r="162" spans="1:28" s="46" customFormat="1" ht="12.75" customHeight="1" x14ac:dyDescent="0.2">
      <c r="A162" s="63" t="s">
        <v>118</v>
      </c>
      <c r="B162" s="65"/>
      <c r="C162" s="65"/>
      <c r="D162" s="56">
        <v>23789.75</v>
      </c>
      <c r="E162" s="53" t="s">
        <v>23</v>
      </c>
      <c r="F162" s="43"/>
      <c r="G162" s="43"/>
      <c r="H162" s="43"/>
      <c r="I162" s="43"/>
      <c r="J162" s="43"/>
      <c r="K162" s="43"/>
      <c r="L162" s="43"/>
      <c r="M162" s="43"/>
      <c r="N162" s="43"/>
      <c r="O162" s="43"/>
      <c r="P162" s="43"/>
      <c r="Q162" s="43"/>
      <c r="R162" s="43"/>
      <c r="S162" s="43"/>
      <c r="T162" s="43"/>
      <c r="U162" s="43"/>
      <c r="V162" s="43"/>
      <c r="W162" s="43"/>
      <c r="X162" s="43"/>
      <c r="Y162" s="43"/>
      <c r="Z162" s="43"/>
      <c r="AA162" s="43"/>
      <c r="AB162" s="43"/>
    </row>
    <row r="163" spans="1:28" s="46" customFormat="1" ht="12.75" customHeight="1" x14ac:dyDescent="0.2">
      <c r="A163" s="63" t="s">
        <v>119</v>
      </c>
      <c r="B163" s="65"/>
      <c r="C163" s="65"/>
      <c r="D163" s="56">
        <v>45164.45</v>
      </c>
      <c r="E163" s="53" t="s">
        <v>23</v>
      </c>
      <c r="F163" s="43"/>
      <c r="G163" s="43"/>
      <c r="H163" s="43"/>
      <c r="I163" s="43"/>
      <c r="J163" s="43"/>
      <c r="K163" s="43"/>
      <c r="L163" s="43"/>
      <c r="M163" s="43"/>
      <c r="N163" s="43"/>
      <c r="O163" s="43"/>
      <c r="P163" s="43"/>
      <c r="Q163" s="43"/>
      <c r="R163" s="43"/>
      <c r="S163" s="43"/>
      <c r="T163" s="43"/>
      <c r="U163" s="43"/>
      <c r="V163" s="43"/>
      <c r="W163" s="43"/>
      <c r="X163" s="43"/>
      <c r="Y163" s="43"/>
      <c r="Z163" s="43"/>
      <c r="AA163" s="43"/>
      <c r="AB163" s="43"/>
    </row>
    <row r="164" spans="1:28" s="46" customFormat="1" ht="12.75" customHeight="1" x14ac:dyDescent="0.2">
      <c r="A164" s="63" t="s">
        <v>120</v>
      </c>
      <c r="B164" s="65"/>
      <c r="C164" s="65"/>
      <c r="D164" s="56">
        <v>43685.55</v>
      </c>
      <c r="E164" s="53" t="s">
        <v>23</v>
      </c>
      <c r="F164" s="43"/>
      <c r="G164" s="43"/>
      <c r="H164" s="43"/>
      <c r="I164" s="43"/>
      <c r="J164" s="43"/>
      <c r="K164" s="43"/>
      <c r="L164" s="43"/>
      <c r="M164" s="43"/>
      <c r="N164" s="43"/>
      <c r="O164" s="43"/>
      <c r="P164" s="43"/>
      <c r="Q164" s="43"/>
      <c r="R164" s="43"/>
      <c r="S164" s="43"/>
      <c r="T164" s="43"/>
      <c r="U164" s="43"/>
      <c r="V164" s="43"/>
      <c r="W164" s="43"/>
      <c r="X164" s="43"/>
      <c r="Y164" s="43"/>
      <c r="Z164" s="43"/>
      <c r="AA164" s="43"/>
      <c r="AB164" s="43"/>
    </row>
    <row r="165" spans="1:28" s="46" customFormat="1" ht="12.75" customHeight="1" x14ac:dyDescent="0.2">
      <c r="A165" s="63" t="s">
        <v>124</v>
      </c>
      <c r="B165" s="65"/>
      <c r="C165" s="65"/>
      <c r="D165" s="56">
        <v>84096.74</v>
      </c>
      <c r="E165" s="53" t="s">
        <v>23</v>
      </c>
      <c r="F165" s="43"/>
      <c r="G165" s="43"/>
      <c r="H165" s="43"/>
      <c r="I165" s="43"/>
      <c r="J165" s="43"/>
      <c r="K165" s="43"/>
      <c r="L165" s="43"/>
      <c r="M165" s="43"/>
      <c r="N165" s="43"/>
      <c r="O165" s="43"/>
      <c r="P165" s="43"/>
      <c r="Q165" s="43"/>
      <c r="R165" s="43"/>
      <c r="S165" s="43"/>
      <c r="T165" s="43"/>
      <c r="U165" s="43"/>
      <c r="V165" s="43"/>
      <c r="W165" s="43"/>
      <c r="X165" s="43"/>
      <c r="Y165" s="43"/>
      <c r="Z165" s="43"/>
      <c r="AA165" s="43"/>
      <c r="AB165" s="43"/>
    </row>
    <row r="166" spans="1:28" s="46" customFormat="1" ht="12.75" customHeight="1" x14ac:dyDescent="0.2">
      <c r="A166" s="63" t="s">
        <v>126</v>
      </c>
      <c r="B166" s="65"/>
      <c r="C166" s="65"/>
      <c r="D166" s="56">
        <v>9499.26</v>
      </c>
      <c r="E166" s="53" t="s">
        <v>23</v>
      </c>
      <c r="F166" s="43"/>
      <c r="G166" s="43"/>
      <c r="H166" s="43"/>
      <c r="I166" s="43"/>
      <c r="J166" s="43"/>
      <c r="K166" s="43"/>
      <c r="L166" s="43"/>
      <c r="M166" s="43"/>
      <c r="N166" s="43"/>
      <c r="O166" s="43"/>
      <c r="P166" s="43"/>
      <c r="Q166" s="43"/>
      <c r="R166" s="43"/>
      <c r="S166" s="43"/>
      <c r="T166" s="43"/>
      <c r="U166" s="43"/>
      <c r="V166" s="43"/>
      <c r="W166" s="43"/>
      <c r="X166" s="43"/>
      <c r="Y166" s="43"/>
      <c r="Z166" s="43"/>
      <c r="AA166" s="43"/>
      <c r="AB166" s="43"/>
    </row>
    <row r="167" spans="1:28" s="46" customFormat="1" ht="12.75" customHeight="1" x14ac:dyDescent="0.2">
      <c r="A167" s="63" t="s">
        <v>127</v>
      </c>
      <c r="B167" s="65"/>
      <c r="C167" s="65"/>
      <c r="D167" s="56">
        <v>11587.76</v>
      </c>
      <c r="E167" s="53" t="s">
        <v>23</v>
      </c>
      <c r="F167" s="43"/>
      <c r="G167" s="43"/>
      <c r="H167" s="43"/>
      <c r="I167" s="43"/>
      <c r="J167" s="43"/>
      <c r="K167" s="43"/>
      <c r="L167" s="43"/>
      <c r="M167" s="43"/>
      <c r="N167" s="43"/>
      <c r="O167" s="43"/>
      <c r="P167" s="43"/>
      <c r="Q167" s="43"/>
      <c r="R167" s="43"/>
      <c r="S167" s="43"/>
      <c r="T167" s="43"/>
      <c r="U167" s="43"/>
      <c r="V167" s="43"/>
      <c r="W167" s="43"/>
      <c r="X167" s="43"/>
      <c r="Y167" s="43"/>
      <c r="Z167" s="43"/>
      <c r="AA167" s="43"/>
      <c r="AB167" s="43"/>
    </row>
    <row r="168" spans="1:28" s="46" customFormat="1" ht="12.75" customHeight="1" x14ac:dyDescent="0.2">
      <c r="A168" s="63" t="s">
        <v>130</v>
      </c>
      <c r="B168" s="65"/>
      <c r="C168" s="65"/>
      <c r="D168" s="56">
        <v>2520</v>
      </c>
      <c r="E168" s="53" t="s">
        <v>23</v>
      </c>
      <c r="F168" s="43"/>
      <c r="G168" s="43"/>
      <c r="H168" s="43"/>
      <c r="I168" s="43"/>
      <c r="J168" s="43"/>
      <c r="K168" s="43"/>
      <c r="L168" s="43"/>
      <c r="M168" s="43"/>
      <c r="N168" s="43"/>
      <c r="O168" s="43"/>
      <c r="P168" s="43"/>
      <c r="Q168" s="43"/>
      <c r="R168" s="43"/>
      <c r="S168" s="43"/>
      <c r="T168" s="43"/>
      <c r="U168" s="43"/>
      <c r="V168" s="43"/>
      <c r="W168" s="43"/>
      <c r="X168" s="43"/>
      <c r="Y168" s="43"/>
      <c r="Z168" s="43"/>
      <c r="AA168" s="43"/>
      <c r="AB168" s="43"/>
    </row>
    <row r="169" spans="1:28" s="46" customFormat="1" ht="12.75" customHeight="1" x14ac:dyDescent="0.2">
      <c r="A169" s="63" t="s">
        <v>132</v>
      </c>
      <c r="B169" s="65"/>
      <c r="C169" s="65"/>
      <c r="D169" s="56">
        <v>2844.13</v>
      </c>
      <c r="E169" s="53" t="s">
        <v>23</v>
      </c>
      <c r="F169" s="43"/>
      <c r="G169" s="43"/>
      <c r="H169" s="43"/>
      <c r="I169" s="43"/>
      <c r="J169" s="43"/>
      <c r="K169" s="43"/>
      <c r="L169" s="43"/>
      <c r="M169" s="43"/>
      <c r="N169" s="43"/>
      <c r="O169" s="43"/>
      <c r="P169" s="43"/>
      <c r="Q169" s="43"/>
      <c r="R169" s="43"/>
      <c r="S169" s="43"/>
      <c r="T169" s="43"/>
      <c r="U169" s="43"/>
      <c r="V169" s="43"/>
      <c r="W169" s="43"/>
      <c r="X169" s="43"/>
      <c r="Y169" s="43"/>
      <c r="Z169" s="43"/>
      <c r="AA169" s="43"/>
      <c r="AB169" s="43"/>
    </row>
    <row r="170" spans="1:28" s="46" customFormat="1" ht="12.75" customHeight="1" x14ac:dyDescent="0.2">
      <c r="A170" s="55" t="s">
        <v>178</v>
      </c>
      <c r="B170" s="56">
        <v>29800</v>
      </c>
      <c r="C170" s="56">
        <v>29800</v>
      </c>
      <c r="D170" s="56">
        <v>14912.63</v>
      </c>
      <c r="E170" s="56">
        <f>D170/C170*100</f>
        <v>50.04238255033556</v>
      </c>
      <c r="F170" s="43"/>
      <c r="G170" s="43"/>
      <c r="H170" s="43"/>
      <c r="I170" s="43"/>
      <c r="J170" s="43"/>
      <c r="K170" s="43"/>
      <c r="L170" s="43"/>
      <c r="M170" s="43"/>
      <c r="N170" s="43"/>
      <c r="O170" s="43"/>
      <c r="P170" s="43"/>
      <c r="Q170" s="43"/>
      <c r="R170" s="43"/>
      <c r="S170" s="43"/>
      <c r="T170" s="43"/>
      <c r="U170" s="43"/>
      <c r="V170" s="43"/>
      <c r="W170" s="43"/>
      <c r="X170" s="43"/>
      <c r="Y170" s="43"/>
      <c r="Z170" s="43"/>
      <c r="AA170" s="43"/>
      <c r="AB170" s="43"/>
    </row>
    <row r="171" spans="1:28" s="46" customFormat="1" ht="12.75" customHeight="1" x14ac:dyDescent="0.2">
      <c r="A171" s="62" t="s">
        <v>91</v>
      </c>
      <c r="B171" s="53">
        <v>29800</v>
      </c>
      <c r="C171" s="53">
        <v>29800</v>
      </c>
      <c r="D171" s="53">
        <v>14912.63</v>
      </c>
      <c r="E171" s="53">
        <f>D171/C171*100</f>
        <v>50.04238255033556</v>
      </c>
      <c r="F171" s="43"/>
      <c r="G171" s="43"/>
      <c r="H171" s="43"/>
      <c r="I171" s="43"/>
      <c r="J171" s="43"/>
      <c r="K171" s="43"/>
      <c r="L171" s="43"/>
      <c r="M171" s="43"/>
      <c r="N171" s="43"/>
      <c r="O171" s="43"/>
      <c r="P171" s="43"/>
      <c r="Q171" s="43"/>
      <c r="R171" s="43"/>
      <c r="S171" s="43"/>
      <c r="T171" s="43"/>
      <c r="U171" s="43"/>
      <c r="V171" s="43"/>
      <c r="W171" s="43"/>
      <c r="X171" s="43"/>
      <c r="Y171" s="43"/>
      <c r="Z171" s="43"/>
      <c r="AA171" s="43"/>
      <c r="AB171" s="43"/>
    </row>
    <row r="172" spans="1:28" s="46" customFormat="1" ht="12.75" customHeight="1" x14ac:dyDescent="0.2">
      <c r="A172" s="63" t="s">
        <v>93</v>
      </c>
      <c r="B172" s="65"/>
      <c r="C172" s="65"/>
      <c r="D172" s="56">
        <v>14912.63</v>
      </c>
      <c r="E172" s="53" t="s">
        <v>23</v>
      </c>
      <c r="F172" s="43"/>
      <c r="G172" s="43"/>
      <c r="H172" s="43"/>
      <c r="I172" s="43"/>
      <c r="J172" s="43"/>
      <c r="K172" s="43"/>
      <c r="L172" s="43"/>
      <c r="M172" s="43"/>
      <c r="N172" s="43"/>
      <c r="O172" s="43"/>
      <c r="P172" s="43"/>
      <c r="Q172" s="43"/>
      <c r="R172" s="43"/>
      <c r="S172" s="43"/>
      <c r="T172" s="43"/>
      <c r="U172" s="43"/>
      <c r="V172" s="43"/>
      <c r="W172" s="43"/>
      <c r="X172" s="43"/>
      <c r="Y172" s="43"/>
      <c r="Z172" s="43"/>
      <c r="AA172" s="43"/>
      <c r="AB172" s="43"/>
    </row>
    <row r="173" spans="1:28" s="46" customFormat="1" ht="12.75" customHeight="1" x14ac:dyDescent="0.2">
      <c r="A173" s="55" t="s">
        <v>182</v>
      </c>
      <c r="B173" s="56">
        <v>1000</v>
      </c>
      <c r="C173" s="56">
        <v>1000</v>
      </c>
      <c r="D173" s="56">
        <v>1500</v>
      </c>
      <c r="E173" s="56">
        <f>D173/C173*100</f>
        <v>150</v>
      </c>
      <c r="F173" s="43"/>
      <c r="G173" s="43"/>
      <c r="H173" s="43"/>
      <c r="I173" s="43"/>
      <c r="J173" s="43"/>
      <c r="K173" s="43"/>
      <c r="L173" s="43"/>
      <c r="M173" s="43"/>
      <c r="N173" s="43"/>
      <c r="O173" s="43"/>
      <c r="P173" s="43"/>
      <c r="Q173" s="43"/>
      <c r="R173" s="43"/>
      <c r="S173" s="43"/>
      <c r="T173" s="43"/>
      <c r="U173" s="43"/>
      <c r="V173" s="43"/>
      <c r="W173" s="43"/>
      <c r="X173" s="43"/>
      <c r="Y173" s="43"/>
      <c r="Z173" s="43"/>
      <c r="AA173" s="43"/>
      <c r="AB173" s="43"/>
    </row>
    <row r="174" spans="1:28" s="46" customFormat="1" ht="12.75" customHeight="1" x14ac:dyDescent="0.2">
      <c r="A174" s="62" t="s">
        <v>99</v>
      </c>
      <c r="B174" s="53">
        <v>1000</v>
      </c>
      <c r="C174" s="53">
        <v>1000</v>
      </c>
      <c r="D174" s="53">
        <v>1500</v>
      </c>
      <c r="E174" s="53">
        <f>D174/C174*100</f>
        <v>150</v>
      </c>
      <c r="F174" s="43"/>
      <c r="G174" s="43"/>
      <c r="H174" s="43"/>
      <c r="I174" s="43"/>
      <c r="J174" s="43"/>
      <c r="K174" s="43"/>
      <c r="L174" s="43"/>
      <c r="M174" s="43"/>
      <c r="N174" s="43"/>
      <c r="O174" s="43"/>
      <c r="P174" s="43"/>
      <c r="Q174" s="43"/>
      <c r="R174" s="43"/>
      <c r="S174" s="43"/>
      <c r="T174" s="43"/>
      <c r="U174" s="43"/>
      <c r="V174" s="43"/>
      <c r="W174" s="43"/>
      <c r="X174" s="43"/>
      <c r="Y174" s="43"/>
      <c r="Z174" s="43"/>
      <c r="AA174" s="43"/>
      <c r="AB174" s="43"/>
    </row>
    <row r="175" spans="1:28" s="46" customFormat="1" ht="12.75" customHeight="1" x14ac:dyDescent="0.2">
      <c r="A175" s="63" t="s">
        <v>110</v>
      </c>
      <c r="B175" s="65"/>
      <c r="C175" s="65"/>
      <c r="D175" s="56">
        <v>500</v>
      </c>
      <c r="E175" s="53" t="s">
        <v>23</v>
      </c>
      <c r="F175" s="43"/>
      <c r="G175" s="43"/>
      <c r="H175" s="43"/>
      <c r="I175" s="43"/>
      <c r="J175" s="43"/>
      <c r="K175" s="43"/>
      <c r="L175" s="43"/>
      <c r="M175" s="43"/>
      <c r="N175" s="43"/>
      <c r="O175" s="43"/>
      <c r="P175" s="43"/>
      <c r="Q175" s="43"/>
      <c r="R175" s="43"/>
      <c r="S175" s="43"/>
      <c r="T175" s="43"/>
      <c r="U175" s="43"/>
      <c r="V175" s="43"/>
      <c r="W175" s="43"/>
      <c r="X175" s="43"/>
      <c r="Y175" s="43"/>
      <c r="Z175" s="43"/>
      <c r="AA175" s="43"/>
      <c r="AB175" s="43"/>
    </row>
    <row r="176" spans="1:28" s="46" customFormat="1" ht="12.75" customHeight="1" x14ac:dyDescent="0.2">
      <c r="A176" s="63" t="s">
        <v>128</v>
      </c>
      <c r="B176" s="65"/>
      <c r="C176" s="65"/>
      <c r="D176" s="56">
        <v>1000</v>
      </c>
      <c r="E176" s="53" t="s">
        <v>23</v>
      </c>
      <c r="F176" s="43"/>
      <c r="G176" s="43"/>
      <c r="H176" s="43"/>
      <c r="I176" s="43"/>
      <c r="J176" s="43"/>
      <c r="K176" s="43"/>
      <c r="L176" s="43"/>
      <c r="M176" s="43"/>
      <c r="N176" s="43"/>
      <c r="O176" s="43"/>
      <c r="P176" s="43"/>
      <c r="Q176" s="43"/>
      <c r="R176" s="43"/>
      <c r="S176" s="43"/>
      <c r="T176" s="43"/>
      <c r="U176" s="43"/>
      <c r="V176" s="43"/>
      <c r="W176" s="43"/>
      <c r="X176" s="43"/>
      <c r="Y176" s="43"/>
      <c r="Z176" s="43"/>
      <c r="AA176" s="43"/>
      <c r="AB176" s="43"/>
    </row>
    <row r="177" spans="1:28" s="46" customFormat="1" ht="12.75" customHeight="1" x14ac:dyDescent="0.2">
      <c r="A177" s="63"/>
      <c r="B177" s="65"/>
      <c r="C177" s="65"/>
      <c r="D177" s="56"/>
      <c r="E177" s="53"/>
      <c r="F177" s="43"/>
      <c r="G177" s="43"/>
      <c r="H177" s="43"/>
      <c r="I177" s="43"/>
      <c r="J177" s="43"/>
      <c r="K177" s="43"/>
      <c r="L177" s="43"/>
      <c r="M177" s="43"/>
      <c r="N177" s="43"/>
      <c r="O177" s="43"/>
      <c r="P177" s="43"/>
      <c r="Q177" s="43"/>
      <c r="R177" s="43"/>
      <c r="S177" s="43"/>
      <c r="T177" s="43"/>
      <c r="U177" s="43"/>
      <c r="V177" s="43"/>
      <c r="W177" s="43"/>
      <c r="X177" s="43"/>
      <c r="Y177" s="43"/>
      <c r="Z177" s="43"/>
      <c r="AA177" s="43"/>
      <c r="AB177" s="43"/>
    </row>
    <row r="178" spans="1:28" s="47" customFormat="1" ht="12.75" customHeight="1" x14ac:dyDescent="0.2">
      <c r="A178" s="59" t="s">
        <v>265</v>
      </c>
      <c r="B178" s="61">
        <v>141590</v>
      </c>
      <c r="C178" s="61">
        <v>141590</v>
      </c>
      <c r="D178" s="61">
        <v>115207.18</v>
      </c>
      <c r="E178" s="61">
        <f>D178/C178*100</f>
        <v>81.366749064199439</v>
      </c>
      <c r="F178" s="43"/>
      <c r="G178" s="43"/>
      <c r="H178" s="43"/>
      <c r="I178" s="43"/>
      <c r="J178" s="43"/>
      <c r="K178" s="43"/>
      <c r="L178" s="43"/>
      <c r="M178" s="43"/>
      <c r="N178" s="43"/>
      <c r="O178" s="43"/>
      <c r="P178" s="43"/>
      <c r="Q178" s="43"/>
      <c r="R178" s="43"/>
      <c r="S178" s="43"/>
      <c r="T178" s="43"/>
      <c r="U178" s="43"/>
      <c r="V178" s="43"/>
      <c r="W178" s="43"/>
      <c r="X178" s="43"/>
      <c r="Y178" s="43"/>
      <c r="Z178" s="43"/>
      <c r="AA178" s="43"/>
      <c r="AB178" s="43"/>
    </row>
    <row r="179" spans="1:28" s="46" customFormat="1" ht="12.75" customHeight="1" x14ac:dyDescent="0.2">
      <c r="A179" s="55" t="s">
        <v>172</v>
      </c>
      <c r="B179" s="56">
        <v>60190</v>
      </c>
      <c r="C179" s="56">
        <v>60190</v>
      </c>
      <c r="D179" s="56">
        <v>115207.18</v>
      </c>
      <c r="E179" s="56">
        <f>D179/C179*100</f>
        <v>191.40584814753282</v>
      </c>
      <c r="F179" s="43"/>
      <c r="G179" s="43"/>
      <c r="H179" s="43"/>
      <c r="I179" s="43"/>
      <c r="J179" s="43"/>
      <c r="K179" s="43"/>
      <c r="L179" s="43"/>
      <c r="M179" s="43"/>
      <c r="N179" s="43"/>
      <c r="O179" s="43"/>
      <c r="P179" s="43"/>
      <c r="Q179" s="43"/>
      <c r="R179" s="43"/>
      <c r="S179" s="43"/>
      <c r="T179" s="43"/>
      <c r="U179" s="43"/>
      <c r="V179" s="43"/>
      <c r="W179" s="43"/>
      <c r="X179" s="43"/>
      <c r="Y179" s="43"/>
      <c r="Z179" s="43"/>
      <c r="AA179" s="43"/>
      <c r="AB179" s="43"/>
    </row>
    <row r="180" spans="1:28" s="46" customFormat="1" ht="12.75" customHeight="1" x14ac:dyDescent="0.2">
      <c r="A180" s="62" t="s">
        <v>150</v>
      </c>
      <c r="B180" s="53">
        <v>60190</v>
      </c>
      <c r="C180" s="53">
        <v>60190</v>
      </c>
      <c r="D180" s="53">
        <v>115207.18</v>
      </c>
      <c r="E180" s="53">
        <f>D180/C180*100</f>
        <v>191.40584814753282</v>
      </c>
      <c r="F180" s="43"/>
      <c r="G180" s="43"/>
      <c r="H180" s="43"/>
      <c r="I180" s="43"/>
      <c r="J180" s="43"/>
      <c r="K180" s="43"/>
      <c r="L180" s="43"/>
      <c r="M180" s="43"/>
      <c r="N180" s="43"/>
      <c r="O180" s="43"/>
      <c r="P180" s="43"/>
      <c r="Q180" s="43"/>
      <c r="R180" s="43"/>
      <c r="S180" s="43"/>
      <c r="T180" s="43"/>
      <c r="U180" s="43"/>
      <c r="V180" s="43"/>
      <c r="W180" s="43"/>
      <c r="X180" s="43"/>
      <c r="Y180" s="43"/>
      <c r="Z180" s="43"/>
      <c r="AA180" s="43"/>
      <c r="AB180" s="43"/>
    </row>
    <row r="181" spans="1:28" s="46" customFormat="1" ht="12.75" customHeight="1" x14ac:dyDescent="0.2">
      <c r="A181" s="63" t="s">
        <v>154</v>
      </c>
      <c r="B181" s="65"/>
      <c r="C181" s="65"/>
      <c r="D181" s="56">
        <v>12737.04</v>
      </c>
      <c r="E181" s="53" t="s">
        <v>23</v>
      </c>
      <c r="F181" s="43"/>
      <c r="G181" s="43"/>
      <c r="H181" s="43"/>
      <c r="I181" s="43"/>
      <c r="J181" s="43"/>
      <c r="K181" s="43"/>
      <c r="L181" s="43"/>
      <c r="M181" s="43"/>
      <c r="N181" s="43"/>
      <c r="O181" s="43"/>
      <c r="P181" s="43"/>
      <c r="Q181" s="43"/>
      <c r="R181" s="43"/>
      <c r="S181" s="43"/>
      <c r="T181" s="43"/>
      <c r="U181" s="43"/>
      <c r="V181" s="43"/>
      <c r="W181" s="43"/>
      <c r="X181" s="43"/>
      <c r="Y181" s="43"/>
      <c r="Z181" s="43"/>
      <c r="AA181" s="43"/>
      <c r="AB181" s="43"/>
    </row>
    <row r="182" spans="1:28" s="46" customFormat="1" ht="12.75" customHeight="1" x14ac:dyDescent="0.2">
      <c r="A182" s="63" t="s">
        <v>155</v>
      </c>
      <c r="B182" s="65"/>
      <c r="C182" s="65"/>
      <c r="D182" s="56">
        <v>247.83</v>
      </c>
      <c r="E182" s="53" t="s">
        <v>23</v>
      </c>
      <c r="F182" s="43"/>
      <c r="G182" s="43"/>
      <c r="H182" s="43"/>
      <c r="I182" s="43"/>
      <c r="J182" s="43"/>
      <c r="K182" s="43"/>
      <c r="L182" s="43"/>
      <c r="M182" s="43"/>
      <c r="N182" s="43"/>
      <c r="O182" s="43"/>
      <c r="P182" s="43"/>
      <c r="Q182" s="43"/>
      <c r="R182" s="43"/>
      <c r="S182" s="43"/>
      <c r="T182" s="43"/>
      <c r="U182" s="43"/>
      <c r="V182" s="43"/>
      <c r="W182" s="43"/>
      <c r="X182" s="43"/>
      <c r="Y182" s="43"/>
      <c r="Z182" s="43"/>
      <c r="AA182" s="43"/>
      <c r="AB182" s="43"/>
    </row>
    <row r="183" spans="1:28" s="46" customFormat="1" ht="12.75" customHeight="1" x14ac:dyDescent="0.2">
      <c r="A183" s="63" t="s">
        <v>156</v>
      </c>
      <c r="B183" s="65"/>
      <c r="C183" s="65"/>
      <c r="D183" s="56">
        <v>2070.7800000000002</v>
      </c>
      <c r="E183" s="53" t="s">
        <v>23</v>
      </c>
      <c r="F183" s="43"/>
      <c r="G183" s="43"/>
      <c r="H183" s="43"/>
      <c r="I183" s="43"/>
      <c r="J183" s="43"/>
      <c r="K183" s="43"/>
      <c r="L183" s="43"/>
      <c r="M183" s="43"/>
      <c r="N183" s="43"/>
      <c r="O183" s="43"/>
      <c r="P183" s="43"/>
      <c r="Q183" s="43"/>
      <c r="R183" s="43"/>
      <c r="S183" s="43"/>
      <c r="T183" s="43"/>
      <c r="U183" s="43"/>
      <c r="V183" s="43"/>
      <c r="W183" s="43"/>
      <c r="X183" s="43"/>
      <c r="Y183" s="43"/>
      <c r="Z183" s="43"/>
      <c r="AA183" s="43"/>
      <c r="AB183" s="43"/>
    </row>
    <row r="184" spans="1:28" s="46" customFormat="1" ht="12.75" customHeight="1" x14ac:dyDescent="0.2">
      <c r="A184" s="63" t="s">
        <v>157</v>
      </c>
      <c r="B184" s="65"/>
      <c r="C184" s="65"/>
      <c r="D184" s="56">
        <v>13328.71</v>
      </c>
      <c r="E184" s="53" t="s">
        <v>23</v>
      </c>
      <c r="F184" s="43"/>
      <c r="G184" s="43"/>
      <c r="H184" s="43"/>
      <c r="I184" s="43"/>
      <c r="J184" s="43"/>
      <c r="K184" s="43"/>
      <c r="L184" s="43"/>
      <c r="M184" s="43"/>
      <c r="N184" s="43"/>
      <c r="O184" s="43"/>
      <c r="P184" s="43"/>
      <c r="Q184" s="43"/>
      <c r="R184" s="43"/>
      <c r="S184" s="43"/>
      <c r="T184" s="43"/>
      <c r="U184" s="43"/>
      <c r="V184" s="43"/>
      <c r="W184" s="43"/>
      <c r="X184" s="43"/>
      <c r="Y184" s="43"/>
      <c r="Z184" s="43"/>
      <c r="AA184" s="43"/>
      <c r="AB184" s="43"/>
    </row>
    <row r="185" spans="1:28" s="46" customFormat="1" ht="12.75" customHeight="1" x14ac:dyDescent="0.2">
      <c r="A185" s="63" t="s">
        <v>158</v>
      </c>
      <c r="B185" s="65"/>
      <c r="C185" s="65"/>
      <c r="D185" s="56">
        <v>4474.92</v>
      </c>
      <c r="E185" s="53" t="s">
        <v>23</v>
      </c>
      <c r="F185" s="43"/>
      <c r="G185" s="43"/>
      <c r="H185" s="43"/>
      <c r="I185" s="43"/>
      <c r="J185" s="43"/>
      <c r="K185" s="43"/>
      <c r="L185" s="43"/>
      <c r="M185" s="43"/>
      <c r="N185" s="43"/>
      <c r="O185" s="43"/>
      <c r="P185" s="43"/>
      <c r="Q185" s="43"/>
      <c r="R185" s="43"/>
      <c r="S185" s="43"/>
      <c r="T185" s="43"/>
      <c r="U185" s="43"/>
      <c r="V185" s="43"/>
      <c r="W185" s="43"/>
      <c r="X185" s="43"/>
      <c r="Y185" s="43"/>
      <c r="Z185" s="43"/>
      <c r="AA185" s="43"/>
      <c r="AB185" s="43"/>
    </row>
    <row r="186" spans="1:28" s="46" customFormat="1" ht="12.75" customHeight="1" x14ac:dyDescent="0.2">
      <c r="A186" s="63" t="s">
        <v>160</v>
      </c>
      <c r="B186" s="65"/>
      <c r="C186" s="65"/>
      <c r="D186" s="56">
        <v>82347.899999999994</v>
      </c>
      <c r="E186" s="53" t="s">
        <v>23</v>
      </c>
      <c r="F186" s="43"/>
      <c r="G186" s="43"/>
      <c r="H186" s="43"/>
      <c r="I186" s="43"/>
      <c r="J186" s="43"/>
      <c r="K186" s="43"/>
      <c r="L186" s="43"/>
      <c r="M186" s="43"/>
      <c r="N186" s="43"/>
      <c r="O186" s="43"/>
      <c r="P186" s="43"/>
      <c r="Q186" s="43"/>
      <c r="R186" s="43"/>
      <c r="S186" s="43"/>
      <c r="T186" s="43"/>
      <c r="U186" s="43"/>
      <c r="V186" s="43"/>
      <c r="W186" s="43"/>
      <c r="X186" s="43"/>
      <c r="Y186" s="43"/>
      <c r="Z186" s="43"/>
      <c r="AA186" s="43"/>
      <c r="AB186" s="43"/>
    </row>
    <row r="187" spans="1:28" s="46" customFormat="1" ht="12.75" customHeight="1" x14ac:dyDescent="0.2">
      <c r="A187" s="55" t="s">
        <v>175</v>
      </c>
      <c r="B187" s="56">
        <v>80000</v>
      </c>
      <c r="C187" s="56">
        <v>80000</v>
      </c>
      <c r="D187" s="56">
        <v>0</v>
      </c>
      <c r="E187" s="53" t="s">
        <v>23</v>
      </c>
      <c r="F187" s="43"/>
      <c r="G187" s="43"/>
      <c r="H187" s="43"/>
      <c r="I187" s="43"/>
      <c r="J187" s="43"/>
      <c r="K187" s="43"/>
      <c r="L187" s="43"/>
      <c r="M187" s="43"/>
      <c r="N187" s="43"/>
      <c r="O187" s="43"/>
      <c r="P187" s="43"/>
      <c r="Q187" s="43"/>
      <c r="R187" s="43"/>
      <c r="S187" s="43"/>
      <c r="T187" s="43"/>
      <c r="U187" s="43"/>
      <c r="V187" s="43"/>
      <c r="W187" s="43"/>
      <c r="X187" s="43"/>
      <c r="Y187" s="43"/>
      <c r="Z187" s="43"/>
      <c r="AA187" s="43"/>
      <c r="AB187" s="43"/>
    </row>
    <row r="188" spans="1:28" s="46" customFormat="1" ht="12.75" customHeight="1" x14ac:dyDescent="0.2">
      <c r="A188" s="62" t="s">
        <v>150</v>
      </c>
      <c r="B188" s="53">
        <v>80000</v>
      </c>
      <c r="C188" s="53">
        <v>80000</v>
      </c>
      <c r="D188" s="53">
        <v>0</v>
      </c>
      <c r="E188" s="53" t="s">
        <v>23</v>
      </c>
      <c r="F188" s="43"/>
      <c r="G188" s="43"/>
      <c r="H188" s="43"/>
      <c r="I188" s="43"/>
      <c r="J188" s="43"/>
      <c r="K188" s="43"/>
      <c r="L188" s="43"/>
      <c r="M188" s="43"/>
      <c r="N188" s="43"/>
      <c r="O188" s="43"/>
      <c r="P188" s="43"/>
      <c r="Q188" s="43"/>
      <c r="R188" s="43"/>
      <c r="S188" s="43"/>
      <c r="T188" s="43"/>
      <c r="U188" s="43"/>
      <c r="V188" s="43"/>
      <c r="W188" s="43"/>
      <c r="X188" s="43"/>
      <c r="Y188" s="43"/>
      <c r="Z188" s="43"/>
      <c r="AA188" s="43"/>
      <c r="AB188" s="43"/>
    </row>
    <row r="189" spans="1:28" s="46" customFormat="1" ht="12.75" customHeight="1" x14ac:dyDescent="0.2">
      <c r="A189" s="55" t="s">
        <v>184</v>
      </c>
      <c r="B189" s="56">
        <v>1400</v>
      </c>
      <c r="C189" s="56">
        <v>1400</v>
      </c>
      <c r="D189" s="56">
        <v>0</v>
      </c>
      <c r="E189" s="53" t="s">
        <v>23</v>
      </c>
      <c r="F189" s="43"/>
      <c r="G189" s="43"/>
      <c r="H189" s="43"/>
      <c r="I189" s="43"/>
      <c r="J189" s="43"/>
      <c r="K189" s="43"/>
      <c r="L189" s="43"/>
      <c r="M189" s="43"/>
      <c r="N189" s="43"/>
      <c r="O189" s="43"/>
      <c r="P189" s="43"/>
      <c r="Q189" s="43"/>
      <c r="R189" s="43"/>
      <c r="S189" s="43"/>
      <c r="T189" s="43"/>
      <c r="U189" s="43"/>
      <c r="V189" s="43"/>
      <c r="W189" s="43"/>
      <c r="X189" s="43"/>
      <c r="Y189" s="43"/>
      <c r="Z189" s="43"/>
      <c r="AA189" s="43"/>
      <c r="AB189" s="43"/>
    </row>
    <row r="190" spans="1:28" s="46" customFormat="1" ht="12.75" customHeight="1" x14ac:dyDescent="0.2">
      <c r="A190" s="62" t="s">
        <v>150</v>
      </c>
      <c r="B190" s="53">
        <v>1400</v>
      </c>
      <c r="C190" s="53">
        <v>1400</v>
      </c>
      <c r="D190" s="53">
        <v>0</v>
      </c>
      <c r="E190" s="53" t="s">
        <v>23</v>
      </c>
      <c r="F190" s="43"/>
      <c r="G190" s="43"/>
      <c r="H190" s="43"/>
      <c r="I190" s="43"/>
      <c r="J190" s="43"/>
      <c r="K190" s="43"/>
      <c r="L190" s="43"/>
      <c r="M190" s="43"/>
      <c r="N190" s="43"/>
      <c r="O190" s="43"/>
      <c r="P190" s="43"/>
      <c r="Q190" s="43"/>
      <c r="R190" s="43"/>
      <c r="S190" s="43"/>
      <c r="T190" s="43"/>
      <c r="U190" s="43"/>
      <c r="V190" s="43"/>
      <c r="W190" s="43"/>
      <c r="X190" s="43"/>
      <c r="Y190" s="43"/>
      <c r="Z190" s="43"/>
      <c r="AA190" s="43"/>
      <c r="AB190" s="43"/>
    </row>
    <row r="191" spans="1:28" s="46" customFormat="1" ht="12.75" customHeight="1" x14ac:dyDescent="0.2">
      <c r="A191" s="62"/>
      <c r="B191" s="53"/>
      <c r="C191" s="53"/>
      <c r="D191" s="53"/>
      <c r="E191" s="53"/>
      <c r="F191" s="43"/>
      <c r="G191" s="43"/>
      <c r="H191" s="43"/>
      <c r="I191" s="43"/>
      <c r="J191" s="43"/>
      <c r="K191" s="43"/>
      <c r="L191" s="43"/>
      <c r="M191" s="43"/>
      <c r="N191" s="43"/>
      <c r="O191" s="43"/>
      <c r="P191" s="43"/>
      <c r="Q191" s="43"/>
      <c r="R191" s="43"/>
      <c r="S191" s="43"/>
      <c r="T191" s="43"/>
      <c r="U191" s="43"/>
      <c r="V191" s="43"/>
      <c r="W191" s="43"/>
      <c r="X191" s="43"/>
      <c r="Y191" s="43"/>
      <c r="Z191" s="43"/>
      <c r="AA191" s="43"/>
      <c r="AB191" s="43"/>
    </row>
    <row r="192" spans="1:28" s="47" customFormat="1" ht="12.75" customHeight="1" x14ac:dyDescent="0.2">
      <c r="A192" s="59" t="s">
        <v>266</v>
      </c>
      <c r="B192" s="61">
        <v>58915</v>
      </c>
      <c r="C192" s="61">
        <v>58915</v>
      </c>
      <c r="D192" s="61">
        <v>40745.5</v>
      </c>
      <c r="E192" s="61">
        <f>D192/C192*100</f>
        <v>69.159806500891122</v>
      </c>
      <c r="F192" s="43"/>
      <c r="G192" s="43"/>
      <c r="H192" s="43"/>
      <c r="I192" s="43"/>
      <c r="J192" s="43"/>
      <c r="K192" s="43"/>
      <c r="L192" s="43"/>
      <c r="M192" s="43"/>
      <c r="N192" s="43"/>
      <c r="O192" s="43"/>
      <c r="P192" s="43"/>
      <c r="Q192" s="43"/>
      <c r="R192" s="43"/>
      <c r="S192" s="43"/>
      <c r="T192" s="43"/>
      <c r="U192" s="43"/>
      <c r="V192" s="43"/>
      <c r="W192" s="43"/>
      <c r="X192" s="43"/>
      <c r="Y192" s="43"/>
      <c r="Z192" s="43"/>
      <c r="AA192" s="43"/>
      <c r="AB192" s="43"/>
    </row>
    <row r="193" spans="1:28" s="46" customFormat="1" ht="12.75" customHeight="1" x14ac:dyDescent="0.2">
      <c r="A193" s="55" t="s">
        <v>172</v>
      </c>
      <c r="B193" s="56">
        <v>18715</v>
      </c>
      <c r="C193" s="56">
        <v>18715</v>
      </c>
      <c r="D193" s="56">
        <v>10745.5</v>
      </c>
      <c r="E193" s="56">
        <f>D193/C193*100</f>
        <v>57.416510820197701</v>
      </c>
      <c r="F193" s="43"/>
      <c r="G193" s="43"/>
      <c r="H193" s="43"/>
      <c r="I193" s="43"/>
      <c r="J193" s="43"/>
      <c r="K193" s="43"/>
      <c r="L193" s="43"/>
      <c r="M193" s="43"/>
      <c r="N193" s="43"/>
      <c r="O193" s="43"/>
      <c r="P193" s="43"/>
      <c r="Q193" s="43"/>
      <c r="R193" s="43"/>
      <c r="S193" s="43"/>
      <c r="T193" s="43"/>
      <c r="U193" s="43"/>
      <c r="V193" s="43"/>
      <c r="W193" s="43"/>
      <c r="X193" s="43"/>
      <c r="Y193" s="43"/>
      <c r="Z193" s="43"/>
      <c r="AA193" s="43"/>
      <c r="AB193" s="43"/>
    </row>
    <row r="194" spans="1:28" s="46" customFormat="1" ht="12.75" customHeight="1" x14ac:dyDescent="0.2">
      <c r="A194" s="62" t="s">
        <v>150</v>
      </c>
      <c r="B194" s="53">
        <v>18715</v>
      </c>
      <c r="C194" s="53">
        <v>18715</v>
      </c>
      <c r="D194" s="53">
        <v>10745.5</v>
      </c>
      <c r="E194" s="53">
        <f>D194/C194*100</f>
        <v>57.416510820197701</v>
      </c>
      <c r="F194" s="43"/>
      <c r="G194" s="43"/>
      <c r="H194" s="43"/>
      <c r="I194" s="43"/>
      <c r="J194" s="43"/>
      <c r="K194" s="43"/>
      <c r="L194" s="43"/>
      <c r="M194" s="43"/>
      <c r="N194" s="43"/>
      <c r="O194" s="43"/>
      <c r="P194" s="43"/>
      <c r="Q194" s="43"/>
      <c r="R194" s="43"/>
      <c r="S194" s="43"/>
      <c r="T194" s="43"/>
      <c r="U194" s="43"/>
      <c r="V194" s="43"/>
      <c r="W194" s="43"/>
      <c r="X194" s="43"/>
      <c r="Y194" s="43"/>
      <c r="Z194" s="43"/>
      <c r="AA194" s="43"/>
      <c r="AB194" s="43"/>
    </row>
    <row r="195" spans="1:28" s="46" customFormat="1" ht="12.75" customHeight="1" x14ac:dyDescent="0.2">
      <c r="A195" s="63" t="s">
        <v>154</v>
      </c>
      <c r="B195" s="65"/>
      <c r="C195" s="65"/>
      <c r="D195" s="56">
        <v>7356.5</v>
      </c>
      <c r="E195" s="53" t="s">
        <v>23</v>
      </c>
      <c r="F195" s="43"/>
      <c r="G195" s="43"/>
      <c r="H195" s="43"/>
      <c r="I195" s="43"/>
      <c r="J195" s="43"/>
      <c r="K195" s="43"/>
      <c r="L195" s="43"/>
      <c r="M195" s="43"/>
      <c r="N195" s="43"/>
      <c r="O195" s="43"/>
      <c r="P195" s="43"/>
      <c r="Q195" s="43"/>
      <c r="R195" s="43"/>
      <c r="S195" s="43"/>
      <c r="T195" s="43"/>
      <c r="U195" s="43"/>
      <c r="V195" s="43"/>
      <c r="W195" s="43"/>
      <c r="X195" s="43"/>
      <c r="Y195" s="43"/>
      <c r="Z195" s="43"/>
      <c r="AA195" s="43"/>
      <c r="AB195" s="43"/>
    </row>
    <row r="196" spans="1:28" s="46" customFormat="1" ht="12.75" customHeight="1" x14ac:dyDescent="0.2">
      <c r="A196" s="63" t="s">
        <v>162</v>
      </c>
      <c r="B196" s="65"/>
      <c r="C196" s="65"/>
      <c r="D196" s="56">
        <v>3389</v>
      </c>
      <c r="E196" s="53" t="s">
        <v>23</v>
      </c>
      <c r="F196" s="43"/>
      <c r="G196" s="43"/>
      <c r="H196" s="43"/>
      <c r="I196" s="43"/>
      <c r="J196" s="43"/>
      <c r="K196" s="43"/>
      <c r="L196" s="43"/>
      <c r="M196" s="43"/>
      <c r="N196" s="43"/>
      <c r="O196" s="43"/>
      <c r="P196" s="43"/>
      <c r="Q196" s="43"/>
      <c r="R196" s="43"/>
      <c r="S196" s="43"/>
      <c r="T196" s="43"/>
      <c r="U196" s="43"/>
      <c r="V196" s="43"/>
      <c r="W196" s="43"/>
      <c r="X196" s="43"/>
      <c r="Y196" s="43"/>
      <c r="Z196" s="43"/>
      <c r="AA196" s="43"/>
      <c r="AB196" s="43"/>
    </row>
    <row r="197" spans="1:28" s="46" customFormat="1" ht="12.75" customHeight="1" x14ac:dyDescent="0.2">
      <c r="A197" s="55" t="s">
        <v>175</v>
      </c>
      <c r="B197" s="56">
        <v>40000</v>
      </c>
      <c r="C197" s="56">
        <v>40000</v>
      </c>
      <c r="D197" s="56">
        <v>30000</v>
      </c>
      <c r="E197" s="56">
        <f>D197/C197*100</f>
        <v>75</v>
      </c>
      <c r="F197" s="43"/>
      <c r="G197" s="43"/>
      <c r="H197" s="43"/>
      <c r="I197" s="43"/>
      <c r="J197" s="43"/>
      <c r="K197" s="43"/>
      <c r="L197" s="43"/>
      <c r="M197" s="43"/>
      <c r="N197" s="43"/>
      <c r="O197" s="43"/>
      <c r="P197" s="43"/>
      <c r="Q197" s="43"/>
      <c r="R197" s="43"/>
      <c r="S197" s="43"/>
      <c r="T197" s="43"/>
      <c r="U197" s="43"/>
      <c r="V197" s="43"/>
      <c r="W197" s="43"/>
      <c r="X197" s="43"/>
      <c r="Y197" s="43"/>
      <c r="Z197" s="43"/>
      <c r="AA197" s="43"/>
      <c r="AB197" s="43"/>
    </row>
    <row r="198" spans="1:28" s="46" customFormat="1" ht="12.75" customHeight="1" x14ac:dyDescent="0.2">
      <c r="A198" s="62" t="s">
        <v>150</v>
      </c>
      <c r="B198" s="53">
        <v>40000</v>
      </c>
      <c r="C198" s="53">
        <v>40000</v>
      </c>
      <c r="D198" s="53">
        <v>30000</v>
      </c>
      <c r="E198" s="53">
        <f>D198/C198*100</f>
        <v>75</v>
      </c>
      <c r="F198" s="43"/>
      <c r="G198" s="43"/>
      <c r="H198" s="43"/>
      <c r="I198" s="43"/>
      <c r="J198" s="43"/>
      <c r="K198" s="43"/>
      <c r="L198" s="43"/>
      <c r="M198" s="43"/>
      <c r="N198" s="43"/>
      <c r="O198" s="43"/>
      <c r="P198" s="43"/>
      <c r="Q198" s="43"/>
      <c r="R198" s="43"/>
      <c r="S198" s="43"/>
      <c r="T198" s="43"/>
      <c r="U198" s="43"/>
      <c r="V198" s="43"/>
      <c r="W198" s="43"/>
      <c r="X198" s="43"/>
      <c r="Y198" s="43"/>
      <c r="Z198" s="43"/>
      <c r="AA198" s="43"/>
      <c r="AB198" s="43"/>
    </row>
    <row r="199" spans="1:28" s="46" customFormat="1" ht="12.75" customHeight="1" x14ac:dyDescent="0.2">
      <c r="A199" s="63" t="s">
        <v>154</v>
      </c>
      <c r="B199" s="65"/>
      <c r="C199" s="65"/>
      <c r="D199" s="56">
        <v>30000</v>
      </c>
      <c r="E199" s="53" t="s">
        <v>23</v>
      </c>
      <c r="F199" s="43"/>
      <c r="G199" s="43"/>
      <c r="H199" s="43"/>
      <c r="I199" s="43"/>
      <c r="J199" s="43"/>
      <c r="K199" s="43"/>
      <c r="L199" s="43"/>
      <c r="M199" s="43"/>
      <c r="N199" s="43"/>
      <c r="O199" s="43"/>
      <c r="P199" s="43"/>
      <c r="Q199" s="43"/>
      <c r="R199" s="43"/>
      <c r="S199" s="43"/>
      <c r="T199" s="43"/>
      <c r="U199" s="43"/>
      <c r="V199" s="43"/>
      <c r="W199" s="43"/>
      <c r="X199" s="43"/>
      <c r="Y199" s="43"/>
      <c r="Z199" s="43"/>
      <c r="AA199" s="43"/>
      <c r="AB199" s="43"/>
    </row>
    <row r="200" spans="1:28" s="46" customFormat="1" ht="12.75" customHeight="1" x14ac:dyDescent="0.2">
      <c r="A200" s="55" t="s">
        <v>184</v>
      </c>
      <c r="B200" s="56">
        <v>200</v>
      </c>
      <c r="C200" s="56">
        <v>200</v>
      </c>
      <c r="D200" s="56">
        <v>0</v>
      </c>
      <c r="E200" s="53" t="s">
        <v>23</v>
      </c>
      <c r="F200" s="43"/>
      <c r="G200" s="43"/>
      <c r="H200" s="43"/>
      <c r="I200" s="43"/>
      <c r="J200" s="43"/>
      <c r="K200" s="43"/>
      <c r="L200" s="43"/>
      <c r="M200" s="43"/>
      <c r="N200" s="43"/>
      <c r="O200" s="43"/>
      <c r="P200" s="43"/>
      <c r="Q200" s="43"/>
      <c r="R200" s="43"/>
      <c r="S200" s="43"/>
      <c r="T200" s="43"/>
      <c r="U200" s="43"/>
      <c r="V200" s="43"/>
      <c r="W200" s="43"/>
      <c r="X200" s="43"/>
      <c r="Y200" s="43"/>
      <c r="Z200" s="43"/>
      <c r="AA200" s="43"/>
      <c r="AB200" s="43"/>
    </row>
    <row r="201" spans="1:28" s="46" customFormat="1" ht="12.75" customHeight="1" x14ac:dyDescent="0.2">
      <c r="A201" s="62" t="s">
        <v>150</v>
      </c>
      <c r="B201" s="53">
        <v>200</v>
      </c>
      <c r="C201" s="53">
        <v>200</v>
      </c>
      <c r="D201" s="53">
        <v>0</v>
      </c>
      <c r="E201" s="53" t="s">
        <v>23</v>
      </c>
      <c r="F201" s="43"/>
      <c r="G201" s="43"/>
      <c r="H201" s="43"/>
      <c r="I201" s="43"/>
      <c r="J201" s="43"/>
      <c r="K201" s="43"/>
      <c r="L201" s="43"/>
      <c r="M201" s="43"/>
      <c r="N201" s="43"/>
      <c r="O201" s="43"/>
      <c r="P201" s="43"/>
      <c r="Q201" s="43"/>
      <c r="R201" s="43"/>
      <c r="S201" s="43"/>
      <c r="T201" s="43"/>
      <c r="U201" s="43"/>
      <c r="V201" s="43"/>
      <c r="W201" s="43"/>
      <c r="X201" s="43"/>
      <c r="Y201" s="43"/>
      <c r="Z201" s="43"/>
      <c r="AA201" s="43"/>
      <c r="AB201" s="43"/>
    </row>
    <row r="202" spans="1:28" s="46" customFormat="1" ht="12.75" customHeight="1" x14ac:dyDescent="0.2">
      <c r="A202" s="62"/>
      <c r="B202" s="53"/>
      <c r="C202" s="53"/>
      <c r="D202" s="53"/>
      <c r="E202" s="53"/>
      <c r="F202" s="43"/>
      <c r="G202" s="43"/>
      <c r="H202" s="43"/>
      <c r="I202" s="43"/>
      <c r="J202" s="43"/>
      <c r="K202" s="43"/>
      <c r="L202" s="43"/>
      <c r="M202" s="43"/>
      <c r="N202" s="43"/>
      <c r="O202" s="43"/>
      <c r="P202" s="43"/>
      <c r="Q202" s="43"/>
      <c r="R202" s="43"/>
      <c r="S202" s="43"/>
      <c r="T202" s="43"/>
      <c r="U202" s="43"/>
      <c r="V202" s="43"/>
      <c r="W202" s="43"/>
      <c r="X202" s="43"/>
      <c r="Y202" s="43"/>
      <c r="Z202" s="43"/>
      <c r="AA202" s="43"/>
      <c r="AB202" s="43"/>
    </row>
    <row r="203" spans="1:28" s="47" customFormat="1" ht="12.75" customHeight="1" x14ac:dyDescent="0.2">
      <c r="A203" s="59" t="s">
        <v>267</v>
      </c>
      <c r="B203" s="61">
        <v>163000</v>
      </c>
      <c r="C203" s="61">
        <v>163000</v>
      </c>
      <c r="D203" s="61">
        <v>48591.77</v>
      </c>
      <c r="E203" s="61">
        <f>D203/C203*100</f>
        <v>29.810901840490793</v>
      </c>
      <c r="F203" s="43"/>
      <c r="G203" s="43"/>
      <c r="H203" s="43"/>
      <c r="I203" s="43"/>
      <c r="J203" s="43"/>
      <c r="K203" s="43"/>
      <c r="L203" s="43"/>
      <c r="M203" s="43"/>
      <c r="N203" s="43"/>
      <c r="O203" s="43"/>
      <c r="P203" s="43"/>
      <c r="Q203" s="43"/>
      <c r="R203" s="43"/>
      <c r="S203" s="43"/>
      <c r="T203" s="43"/>
      <c r="U203" s="43"/>
      <c r="V203" s="43"/>
      <c r="W203" s="43"/>
      <c r="X203" s="43"/>
      <c r="Y203" s="43"/>
      <c r="Z203" s="43"/>
      <c r="AA203" s="43"/>
      <c r="AB203" s="43"/>
    </row>
    <row r="204" spans="1:28" s="46" customFormat="1" ht="12.75" customHeight="1" x14ac:dyDescent="0.2">
      <c r="A204" s="55" t="s">
        <v>172</v>
      </c>
      <c r="B204" s="56">
        <v>160000</v>
      </c>
      <c r="C204" s="56">
        <v>160000</v>
      </c>
      <c r="D204" s="56">
        <v>47239.38</v>
      </c>
      <c r="E204" s="56">
        <f>D204/C204*100</f>
        <v>29.524612499999996</v>
      </c>
      <c r="F204" s="43"/>
      <c r="G204" s="43"/>
      <c r="H204" s="43"/>
      <c r="I204" s="43"/>
      <c r="J204" s="43"/>
      <c r="K204" s="43"/>
      <c r="L204" s="43"/>
      <c r="M204" s="43"/>
      <c r="N204" s="43"/>
      <c r="O204" s="43"/>
      <c r="P204" s="43"/>
      <c r="Q204" s="43"/>
      <c r="R204" s="43"/>
      <c r="S204" s="43"/>
      <c r="T204" s="43"/>
      <c r="U204" s="43"/>
      <c r="V204" s="43"/>
      <c r="W204" s="43"/>
      <c r="X204" s="43"/>
      <c r="Y204" s="43"/>
      <c r="Z204" s="43"/>
      <c r="AA204" s="43"/>
      <c r="AB204" s="43"/>
    </row>
    <row r="205" spans="1:28" s="46" customFormat="1" ht="12.75" customHeight="1" x14ac:dyDescent="0.2">
      <c r="A205" s="62" t="s">
        <v>99</v>
      </c>
      <c r="B205" s="53">
        <v>160000</v>
      </c>
      <c r="C205" s="53">
        <v>160000</v>
      </c>
      <c r="D205" s="53">
        <v>47239.38</v>
      </c>
      <c r="E205" s="53">
        <f>D205/C205*100</f>
        <v>29.524612499999996</v>
      </c>
      <c r="F205" s="43"/>
      <c r="G205" s="43"/>
      <c r="H205" s="43"/>
      <c r="I205" s="43"/>
      <c r="J205" s="43"/>
      <c r="K205" s="43"/>
      <c r="L205" s="43"/>
      <c r="M205" s="43"/>
      <c r="N205" s="43"/>
      <c r="O205" s="43"/>
      <c r="P205" s="43"/>
      <c r="Q205" s="43"/>
      <c r="R205" s="43"/>
      <c r="S205" s="43"/>
      <c r="T205" s="43"/>
      <c r="U205" s="43"/>
      <c r="V205" s="43"/>
      <c r="W205" s="43"/>
      <c r="X205" s="43"/>
      <c r="Y205" s="43"/>
      <c r="Z205" s="43"/>
      <c r="AA205" s="43"/>
      <c r="AB205" s="43"/>
    </row>
    <row r="206" spans="1:28" s="46" customFormat="1" ht="12.75" customHeight="1" x14ac:dyDescent="0.2">
      <c r="A206" s="63" t="s">
        <v>108</v>
      </c>
      <c r="B206" s="65"/>
      <c r="C206" s="65"/>
      <c r="D206" s="56">
        <v>11291.07</v>
      </c>
      <c r="E206" s="53" t="s">
        <v>23</v>
      </c>
      <c r="F206" s="43"/>
      <c r="G206" s="43"/>
      <c r="H206" s="43"/>
      <c r="I206" s="43"/>
      <c r="J206" s="43"/>
      <c r="K206" s="43"/>
      <c r="L206" s="43"/>
      <c r="M206" s="43"/>
      <c r="N206" s="43"/>
      <c r="O206" s="43"/>
      <c r="P206" s="43"/>
      <c r="Q206" s="43"/>
      <c r="R206" s="43"/>
      <c r="S206" s="43"/>
      <c r="T206" s="43"/>
      <c r="U206" s="43"/>
      <c r="V206" s="43"/>
      <c r="W206" s="43"/>
      <c r="X206" s="43"/>
      <c r="Y206" s="43"/>
      <c r="Z206" s="43"/>
      <c r="AA206" s="43"/>
      <c r="AB206" s="43"/>
    </row>
    <row r="207" spans="1:28" s="46" customFormat="1" ht="12.75" customHeight="1" x14ac:dyDescent="0.2">
      <c r="A207" s="63" t="s">
        <v>113</v>
      </c>
      <c r="B207" s="65"/>
      <c r="C207" s="65"/>
      <c r="D207" s="56">
        <v>35948.31</v>
      </c>
      <c r="E207" s="53" t="s">
        <v>23</v>
      </c>
      <c r="F207" s="43"/>
      <c r="G207" s="43"/>
      <c r="H207" s="43"/>
      <c r="I207" s="43"/>
      <c r="J207" s="43"/>
      <c r="K207" s="43"/>
      <c r="L207" s="43"/>
      <c r="M207" s="43"/>
      <c r="N207" s="43"/>
      <c r="O207" s="43"/>
      <c r="P207" s="43"/>
      <c r="Q207" s="43"/>
      <c r="R207" s="43"/>
      <c r="S207" s="43"/>
      <c r="T207" s="43"/>
      <c r="U207" s="43"/>
      <c r="V207" s="43"/>
      <c r="W207" s="43"/>
      <c r="X207" s="43"/>
      <c r="Y207" s="43"/>
      <c r="Z207" s="43"/>
      <c r="AA207" s="43"/>
      <c r="AB207" s="43"/>
    </row>
    <row r="208" spans="1:28" s="46" customFormat="1" ht="12.75" customHeight="1" x14ac:dyDescent="0.2">
      <c r="A208" s="55" t="s">
        <v>184</v>
      </c>
      <c r="B208" s="56">
        <v>3000</v>
      </c>
      <c r="C208" s="56">
        <v>3000</v>
      </c>
      <c r="D208" s="56">
        <v>1352.39</v>
      </c>
      <c r="E208" s="56">
        <f>D208/C208*100</f>
        <v>45.079666666666668</v>
      </c>
      <c r="F208" s="43"/>
      <c r="G208" s="43"/>
      <c r="H208" s="43"/>
      <c r="I208" s="43"/>
      <c r="J208" s="43"/>
      <c r="K208" s="43"/>
      <c r="L208" s="43"/>
      <c r="M208" s="43"/>
      <c r="N208" s="43"/>
      <c r="O208" s="43"/>
      <c r="P208" s="43"/>
      <c r="Q208" s="43"/>
      <c r="R208" s="43"/>
      <c r="S208" s="43"/>
      <c r="T208" s="43"/>
      <c r="U208" s="43"/>
      <c r="V208" s="43"/>
      <c r="W208" s="43"/>
      <c r="X208" s="43"/>
      <c r="Y208" s="43"/>
      <c r="Z208" s="43"/>
      <c r="AA208" s="43"/>
      <c r="AB208" s="43"/>
    </row>
    <row r="209" spans="1:28" s="46" customFormat="1" ht="12.75" customHeight="1" x14ac:dyDescent="0.2">
      <c r="A209" s="62" t="s">
        <v>99</v>
      </c>
      <c r="B209" s="53">
        <v>3000</v>
      </c>
      <c r="C209" s="53">
        <v>3000</v>
      </c>
      <c r="D209" s="53">
        <v>1352.39</v>
      </c>
      <c r="E209" s="53">
        <f>D209/C209*100</f>
        <v>45.079666666666668</v>
      </c>
      <c r="F209" s="43"/>
      <c r="G209" s="43"/>
      <c r="H209" s="43"/>
      <c r="I209" s="43"/>
      <c r="J209" s="43"/>
      <c r="K209" s="43"/>
      <c r="L209" s="43"/>
      <c r="M209" s="43"/>
      <c r="N209" s="43"/>
      <c r="O209" s="43"/>
      <c r="P209" s="43"/>
      <c r="Q209" s="43"/>
      <c r="R209" s="43"/>
      <c r="S209" s="43"/>
      <c r="T209" s="43"/>
      <c r="U209" s="43"/>
      <c r="V209" s="43"/>
      <c r="W209" s="43"/>
      <c r="X209" s="43"/>
      <c r="Y209" s="43"/>
      <c r="Z209" s="43"/>
      <c r="AA209" s="43"/>
      <c r="AB209" s="43"/>
    </row>
    <row r="210" spans="1:28" s="46" customFormat="1" ht="12.75" customHeight="1" x14ac:dyDescent="0.2">
      <c r="A210" s="63" t="s">
        <v>113</v>
      </c>
      <c r="B210" s="65"/>
      <c r="C210" s="65"/>
      <c r="D210" s="56">
        <v>1352.39</v>
      </c>
      <c r="E210" s="53" t="s">
        <v>23</v>
      </c>
      <c r="F210" s="43"/>
      <c r="G210" s="43"/>
      <c r="H210" s="43"/>
      <c r="I210" s="43"/>
      <c r="J210" s="43"/>
      <c r="K210" s="43"/>
      <c r="L210" s="43"/>
      <c r="M210" s="43"/>
      <c r="N210" s="43"/>
      <c r="O210" s="43"/>
      <c r="P210" s="43"/>
      <c r="Q210" s="43"/>
      <c r="R210" s="43"/>
      <c r="S210" s="43"/>
      <c r="T210" s="43"/>
      <c r="U210" s="43"/>
      <c r="V210" s="43"/>
      <c r="W210" s="43"/>
      <c r="X210" s="43"/>
      <c r="Y210" s="43"/>
      <c r="Z210" s="43"/>
      <c r="AA210" s="43"/>
      <c r="AB210" s="43"/>
    </row>
    <row r="211" spans="1:28" s="46" customFormat="1" ht="12.75" customHeight="1" x14ac:dyDescent="0.2">
      <c r="A211" s="63"/>
      <c r="B211" s="65"/>
      <c r="C211" s="65"/>
      <c r="D211" s="56"/>
      <c r="E211" s="53" t="s">
        <v>23</v>
      </c>
      <c r="F211" s="43"/>
      <c r="G211" s="43"/>
      <c r="H211" s="43"/>
      <c r="I211" s="43"/>
      <c r="J211" s="43"/>
      <c r="K211" s="43"/>
      <c r="L211" s="43"/>
      <c r="M211" s="43"/>
      <c r="N211" s="43"/>
      <c r="O211" s="43"/>
      <c r="P211" s="43"/>
      <c r="Q211" s="43"/>
      <c r="R211" s="43"/>
      <c r="S211" s="43"/>
      <c r="T211" s="43"/>
      <c r="U211" s="43"/>
      <c r="V211" s="43"/>
      <c r="W211" s="43"/>
      <c r="X211" s="43"/>
      <c r="Y211" s="43"/>
      <c r="Z211" s="43"/>
      <c r="AA211" s="43"/>
      <c r="AB211" s="43"/>
    </row>
    <row r="212" spans="1:28" s="47" customFormat="1" ht="12.75" customHeight="1" x14ac:dyDescent="0.2">
      <c r="A212" s="59" t="s">
        <v>268</v>
      </c>
      <c r="B212" s="61">
        <v>34510</v>
      </c>
      <c r="C212" s="61">
        <v>34510</v>
      </c>
      <c r="D212" s="61">
        <v>17253.96</v>
      </c>
      <c r="E212" s="61">
        <f>D212/C212*100</f>
        <v>49.996986380759196</v>
      </c>
      <c r="F212" s="43"/>
      <c r="G212" s="43"/>
      <c r="H212" s="43"/>
      <c r="I212" s="43"/>
      <c r="J212" s="43"/>
      <c r="K212" s="43"/>
      <c r="L212" s="43"/>
      <c r="M212" s="43"/>
      <c r="N212" s="43"/>
      <c r="O212" s="43"/>
      <c r="P212" s="43"/>
      <c r="Q212" s="43"/>
      <c r="R212" s="43"/>
      <c r="S212" s="43"/>
      <c r="T212" s="43"/>
      <c r="U212" s="43"/>
      <c r="V212" s="43"/>
      <c r="W212" s="43"/>
      <c r="X212" s="43"/>
      <c r="Y212" s="43"/>
      <c r="Z212" s="43"/>
      <c r="AA212" s="43"/>
      <c r="AB212" s="43"/>
    </row>
    <row r="213" spans="1:28" s="46" customFormat="1" ht="12.75" customHeight="1" x14ac:dyDescent="0.2">
      <c r="A213" s="55" t="s">
        <v>172</v>
      </c>
      <c r="B213" s="56">
        <v>510</v>
      </c>
      <c r="C213" s="56">
        <v>510</v>
      </c>
      <c r="D213" s="56">
        <v>0</v>
      </c>
      <c r="E213" s="53" t="s">
        <v>23</v>
      </c>
      <c r="F213" s="43"/>
      <c r="G213" s="43"/>
      <c r="H213" s="43"/>
      <c r="I213" s="43"/>
      <c r="J213" s="43"/>
      <c r="K213" s="43"/>
      <c r="L213" s="43"/>
      <c r="M213" s="43"/>
      <c r="N213" s="43"/>
      <c r="O213" s="43"/>
      <c r="P213" s="43"/>
      <c r="Q213" s="43"/>
      <c r="R213" s="43"/>
      <c r="S213" s="43"/>
      <c r="T213" s="43"/>
      <c r="U213" s="43"/>
      <c r="V213" s="43"/>
      <c r="W213" s="43"/>
      <c r="X213" s="43"/>
      <c r="Y213" s="43"/>
      <c r="Z213" s="43"/>
      <c r="AA213" s="43"/>
      <c r="AB213" s="43"/>
    </row>
    <row r="214" spans="1:28" s="46" customFormat="1" ht="12.75" customHeight="1" x14ac:dyDescent="0.2">
      <c r="A214" s="62" t="s">
        <v>228</v>
      </c>
      <c r="B214" s="53">
        <v>510</v>
      </c>
      <c r="C214" s="53">
        <v>510</v>
      </c>
      <c r="D214" s="53">
        <v>0</v>
      </c>
      <c r="E214" s="53" t="s">
        <v>23</v>
      </c>
      <c r="F214" s="43"/>
      <c r="G214" s="43"/>
      <c r="H214" s="43"/>
      <c r="I214" s="43"/>
      <c r="J214" s="43"/>
      <c r="K214" s="43"/>
      <c r="L214" s="43"/>
      <c r="M214" s="43"/>
      <c r="N214" s="43"/>
      <c r="O214" s="43"/>
      <c r="P214" s="43"/>
      <c r="Q214" s="43"/>
      <c r="R214" s="43"/>
      <c r="S214" s="43"/>
      <c r="T214" s="43"/>
      <c r="U214" s="43"/>
      <c r="V214" s="43"/>
      <c r="W214" s="43"/>
      <c r="X214" s="43"/>
      <c r="Y214" s="43"/>
      <c r="Z214" s="43"/>
      <c r="AA214" s="43"/>
      <c r="AB214" s="43"/>
    </row>
    <row r="215" spans="1:28" s="46" customFormat="1" ht="12.75" customHeight="1" x14ac:dyDescent="0.2">
      <c r="A215" s="55" t="s">
        <v>175</v>
      </c>
      <c r="B215" s="56">
        <v>34000</v>
      </c>
      <c r="C215" s="56">
        <v>34000</v>
      </c>
      <c r="D215" s="56">
        <v>17253.96</v>
      </c>
      <c r="E215" s="53">
        <f>D215/C215*100</f>
        <v>50.746941176470585</v>
      </c>
      <c r="F215" s="43"/>
      <c r="G215" s="43"/>
      <c r="H215" s="43"/>
      <c r="I215" s="43"/>
      <c r="J215" s="43"/>
      <c r="K215" s="43"/>
      <c r="L215" s="43"/>
      <c r="M215" s="43"/>
      <c r="N215" s="43"/>
      <c r="O215" s="43"/>
      <c r="P215" s="43"/>
      <c r="Q215" s="43"/>
      <c r="R215" s="43"/>
      <c r="S215" s="43"/>
      <c r="T215" s="43"/>
      <c r="U215" s="43"/>
      <c r="V215" s="43"/>
      <c r="W215" s="43"/>
      <c r="X215" s="43"/>
      <c r="Y215" s="43"/>
      <c r="Z215" s="43"/>
      <c r="AA215" s="43"/>
      <c r="AB215" s="43"/>
    </row>
    <row r="216" spans="1:28" s="46" customFormat="1" ht="12.75" customHeight="1" x14ac:dyDescent="0.2">
      <c r="A216" s="62" t="s">
        <v>228</v>
      </c>
      <c r="B216" s="53">
        <v>34000</v>
      </c>
      <c r="C216" s="53">
        <v>34000</v>
      </c>
      <c r="D216" s="53">
        <v>17253.96</v>
      </c>
      <c r="E216" s="53">
        <f>D216/C216*100</f>
        <v>50.746941176470585</v>
      </c>
      <c r="F216" s="43"/>
      <c r="G216" s="43"/>
      <c r="H216" s="43"/>
      <c r="I216" s="43"/>
      <c r="J216" s="43"/>
      <c r="K216" s="43"/>
      <c r="L216" s="43"/>
      <c r="M216" s="43"/>
      <c r="N216" s="43"/>
      <c r="O216" s="43"/>
      <c r="P216" s="43"/>
      <c r="Q216" s="43"/>
      <c r="R216" s="43"/>
      <c r="S216" s="43"/>
      <c r="T216" s="43"/>
      <c r="U216" s="43"/>
      <c r="V216" s="43"/>
      <c r="W216" s="43"/>
      <c r="X216" s="43"/>
      <c r="Y216" s="43"/>
      <c r="Z216" s="43"/>
      <c r="AA216" s="43"/>
      <c r="AB216" s="43"/>
    </row>
    <row r="217" spans="1:28" s="46" customFormat="1" ht="12.75" customHeight="1" x14ac:dyDescent="0.2">
      <c r="A217" s="63" t="s">
        <v>230</v>
      </c>
      <c r="B217" s="65"/>
      <c r="C217" s="65"/>
      <c r="D217" s="56">
        <v>17253.96</v>
      </c>
      <c r="E217" s="53" t="s">
        <v>23</v>
      </c>
      <c r="F217" s="43"/>
      <c r="G217" s="43"/>
      <c r="H217" s="43"/>
      <c r="I217" s="43"/>
      <c r="J217" s="43"/>
      <c r="K217" s="43"/>
      <c r="L217" s="43"/>
      <c r="M217" s="43"/>
      <c r="N217" s="43"/>
      <c r="O217" s="43"/>
      <c r="P217" s="43"/>
      <c r="Q217" s="43"/>
      <c r="R217" s="43"/>
      <c r="S217" s="43"/>
      <c r="T217" s="43"/>
      <c r="U217" s="43"/>
      <c r="V217" s="43"/>
      <c r="W217" s="43"/>
      <c r="X217" s="43"/>
      <c r="Y217" s="43"/>
      <c r="Z217" s="43"/>
      <c r="AA217" s="43"/>
      <c r="AB217" s="43"/>
    </row>
    <row r="218" spans="1:28" x14ac:dyDescent="0.15">
      <c r="A218" s="71"/>
      <c r="B218" s="71"/>
      <c r="C218" s="71"/>
      <c r="D218" s="71"/>
      <c r="E218" s="71"/>
    </row>
    <row r="219" spans="1:28" x14ac:dyDescent="0.15">
      <c r="A219" s="71"/>
      <c r="B219" s="71"/>
      <c r="C219" s="71"/>
      <c r="D219" s="71"/>
      <c r="E219" s="71"/>
    </row>
    <row r="220" spans="1:28" ht="15.75" customHeight="1" x14ac:dyDescent="0.25">
      <c r="A220" s="165" t="s">
        <v>269</v>
      </c>
      <c r="B220" s="160"/>
      <c r="C220" s="160"/>
      <c r="D220" s="160"/>
      <c r="E220" s="160"/>
      <c r="F220" s="64"/>
    </row>
    <row r="221" spans="1:28" x14ac:dyDescent="0.15">
      <c r="A221" s="71"/>
      <c r="B221" s="71"/>
      <c r="C221" s="71"/>
      <c r="D221" s="71"/>
      <c r="E221" s="71"/>
    </row>
    <row r="222" spans="1:28" x14ac:dyDescent="0.15">
      <c r="A222" s="71"/>
      <c r="B222" s="71"/>
      <c r="C222" s="71"/>
      <c r="D222" s="71"/>
      <c r="E222" s="71"/>
    </row>
    <row r="223" spans="1:28" ht="36.75" customHeight="1" x14ac:dyDescent="0.15">
      <c r="A223" s="171" t="s">
        <v>270</v>
      </c>
      <c r="B223" s="160"/>
      <c r="C223" s="160"/>
      <c r="D223" s="160"/>
      <c r="E223" s="160"/>
    </row>
    <row r="224" spans="1:28" ht="15.75" customHeight="1" x14ac:dyDescent="0.25">
      <c r="A224" s="169"/>
      <c r="B224" s="160"/>
      <c r="C224" s="160"/>
      <c r="D224" s="160"/>
      <c r="E224" s="160"/>
    </row>
    <row r="225" spans="1:5" ht="15.75" customHeight="1" x14ac:dyDescent="0.25">
      <c r="A225" s="155"/>
      <c r="B225" s="155"/>
      <c r="C225" s="155"/>
      <c r="D225" s="155"/>
      <c r="E225" s="156"/>
    </row>
    <row r="226" spans="1:5" ht="15.75" customHeight="1" x14ac:dyDescent="0.25">
      <c r="A226" s="155"/>
      <c r="B226" s="155"/>
      <c r="C226" s="155"/>
      <c r="D226" s="155"/>
      <c r="E226" s="156"/>
    </row>
    <row r="227" spans="1:5" ht="15.75" customHeight="1" x14ac:dyDescent="0.25">
      <c r="A227" s="155" t="s">
        <v>274</v>
      </c>
      <c r="B227" s="155"/>
      <c r="C227" s="155"/>
      <c r="D227" s="155"/>
      <c r="E227" s="156"/>
    </row>
    <row r="228" spans="1:5" ht="15.75" customHeight="1" x14ac:dyDescent="0.25">
      <c r="A228" s="155" t="s">
        <v>275</v>
      </c>
      <c r="B228" s="155"/>
      <c r="C228" s="155"/>
      <c r="D228" s="155"/>
      <c r="E228" s="156"/>
    </row>
    <row r="229" spans="1:5" ht="15.75" customHeight="1" x14ac:dyDescent="0.25">
      <c r="A229" s="155" t="s">
        <v>273</v>
      </c>
      <c r="B229" s="155"/>
      <c r="C229" s="155"/>
      <c r="D229" s="155"/>
      <c r="E229" s="156"/>
    </row>
    <row r="230" spans="1:5" ht="15.75" customHeight="1" x14ac:dyDescent="0.25">
      <c r="A230" s="155"/>
      <c r="B230" s="155"/>
      <c r="C230" s="170" t="s">
        <v>271</v>
      </c>
      <c r="D230" s="160"/>
      <c r="E230" s="160"/>
    </row>
    <row r="231" spans="1:5" ht="15.75" customHeight="1" x14ac:dyDescent="0.25">
      <c r="A231" s="155"/>
      <c r="B231" s="155"/>
      <c r="C231" s="170" t="s">
        <v>1</v>
      </c>
      <c r="D231" s="160"/>
      <c r="E231" s="160"/>
    </row>
    <row r="232" spans="1:5" ht="15.75" customHeight="1" x14ac:dyDescent="0.25">
      <c r="A232" s="155"/>
      <c r="B232" s="155"/>
      <c r="C232" s="157"/>
      <c r="D232" s="157"/>
      <c r="E232" s="158"/>
    </row>
    <row r="233" spans="1:5" ht="15.75" customHeight="1" x14ac:dyDescent="0.25">
      <c r="A233" s="155"/>
      <c r="B233" s="155"/>
      <c r="C233" s="170" t="s">
        <v>272</v>
      </c>
      <c r="D233" s="160"/>
      <c r="E233" s="160"/>
    </row>
    <row r="234" spans="1:5" x14ac:dyDescent="0.15">
      <c r="A234" s="71"/>
      <c r="B234" s="71"/>
      <c r="C234" s="71"/>
      <c r="D234" s="71"/>
      <c r="E234" s="71"/>
    </row>
    <row r="235" spans="1:5" x14ac:dyDescent="0.15">
      <c r="A235" s="71"/>
      <c r="B235" s="71"/>
      <c r="C235" s="71"/>
      <c r="D235" s="71"/>
      <c r="E235" s="71"/>
    </row>
    <row r="236" spans="1:5" x14ac:dyDescent="0.15">
      <c r="A236" s="71"/>
      <c r="B236" s="71"/>
      <c r="C236" s="71"/>
      <c r="D236" s="71"/>
      <c r="E236" s="71"/>
    </row>
    <row r="237" spans="1:5" x14ac:dyDescent="0.15">
      <c r="A237" s="71"/>
      <c r="B237" s="71"/>
      <c r="C237" s="71"/>
      <c r="D237" s="71"/>
      <c r="E237" s="71"/>
    </row>
    <row r="238" spans="1:5" x14ac:dyDescent="0.15">
      <c r="A238" s="71"/>
      <c r="B238" s="71"/>
      <c r="C238" s="71"/>
      <c r="D238" s="71"/>
      <c r="E238" s="71"/>
    </row>
    <row r="239" spans="1:5" x14ac:dyDescent="0.15">
      <c r="A239" s="71"/>
      <c r="B239" s="71"/>
      <c r="C239" s="71"/>
      <c r="D239" s="71"/>
      <c r="E239" s="71"/>
    </row>
  </sheetData>
  <mergeCells count="10">
    <mergeCell ref="A1:E1"/>
    <mergeCell ref="A5:E5"/>
    <mergeCell ref="C233:E233"/>
    <mergeCell ref="C231:E231"/>
    <mergeCell ref="A223:E223"/>
    <mergeCell ref="A220:E220"/>
    <mergeCell ref="A3:E3"/>
    <mergeCell ref="A224:E224"/>
    <mergeCell ref="C230:E230"/>
    <mergeCell ref="A7:E7"/>
  </mergeCells>
  <pageMargins left="0.70866141732283472" right="0.70866141732283472" top="0.74803149606299213" bottom="0.74803149606299213" header="0.31496062992125978" footer="0.31496062992125978"/>
  <pageSetup scale="75" firstPageNumber="10" fitToHeight="0" orientation="landscape" useFirstPageNumber="1" r:id="rId1"/>
  <headerFooter>
    <oddFooter>&amp;CStranica &amp;P</oddFooter>
    <evenFooter>&amp;CStranica &amp;P</even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Radni listovi</vt:lpstr>
      </vt:variant>
      <vt:variant>
        <vt:i4>7</vt:i4>
      </vt:variant>
      <vt:variant>
        <vt:lpstr>Imenovani rasponi</vt:lpstr>
      </vt:variant>
      <vt:variant>
        <vt:i4>1</vt:i4>
      </vt:variant>
    </vt:vector>
  </HeadingPairs>
  <TitlesOfParts>
    <vt:vector size="8" baseType="lpstr">
      <vt:lpstr>SAŽETAK</vt:lpstr>
      <vt:lpstr>P i R - Tablica 1</vt:lpstr>
      <vt:lpstr>P i R - Tablica 2</vt:lpstr>
      <vt:lpstr>R - Tablica 3</vt:lpstr>
      <vt:lpstr>Rač. fin - Tablica 4</vt:lpstr>
      <vt:lpstr>Rač. fin - Tablica 5</vt:lpstr>
      <vt:lpstr>Posebni dio - Tablica 6.</vt:lpstr>
      <vt:lpstr>'P i R - Tablica 1'!Ispis_naslova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I. OPĆI DIO KONSOLIDIRANOG PRORAČUNA</dc:title>
  <dc:creator>Maja Bačani</dc:creator>
  <cp:lastModifiedBy>Marijana Rogina</cp:lastModifiedBy>
  <cp:lastPrinted>2026-07-27T12:22:51Z</cp:lastPrinted>
  <dcterms:created xsi:type="dcterms:W3CDTF">2026-07-23T06:24:56Z</dcterms:created>
  <dcterms:modified xsi:type="dcterms:W3CDTF">2026-08-10T07:40:23Z</dcterms:modified>
</cp:coreProperties>
</file>